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Health\New Health Propositions\34. PED product\5. Documentation\Actuarial\"/>
    </mc:Choice>
  </mc:AlternateContent>
  <bookViews>
    <workbookView xWindow="0" yWindow="0" windowWidth="23040" windowHeight="8064" tabRatio="934"/>
  </bookViews>
  <sheets>
    <sheet name="Individual" sheetId="1" r:id="rId1"/>
    <sheet name="Family Floater 1+1" sheetId="2" r:id="rId2"/>
    <sheet name="Zone and Modal " sheetId="3" r:id="rId3"/>
    <sheet name="Customer Level Options" sheetId="4" r:id="rId4"/>
    <sheet name="Illustration 1 - Inbuilt Co-pay" sheetId="5" r:id="rId5"/>
    <sheet name="Illustration 2 - Co-pay option" sheetId="6" r:id="rId6"/>
    <sheet name="Illustration 3 - MultiYr" sheetId="7" r:id="rId7"/>
    <sheet name="Illustration 4 - Z2" sheetId="8" r:id="rId8"/>
  </sheets>
  <externalReferences>
    <externalReference r:id="rId9"/>
    <externalReference r:id="rId10"/>
  </externalReferences>
  <definedNames>
    <definedName name="A1A10" localSheetId="4">#REF!</definedName>
    <definedName name="A1A10" localSheetId="5">#REF!</definedName>
    <definedName name="A1A10" localSheetId="7">#REF!</definedName>
    <definedName name="A1A10">#REF!</definedName>
    <definedName name="Benefit_Adj">'[2]Benefit adjustments'!$D$8</definedName>
    <definedName name="Co_Pay">[2]Parameters!$C$10</definedName>
    <definedName name="HnW_cost">[2]Parameters!$C$7</definedName>
    <definedName name="LR">[2]Parameters!$C$14</definedName>
    <definedName name="PPMC">[2]Parameters!$C$8</definedName>
    <definedName name="Pre_Post_Fac">[2]Parameters!$C$11</definedName>
    <definedName name="_xlnm.Print_Area" localSheetId="3">'Customer Level Options'!$A$1:$D$11</definedName>
    <definedName name="_xlnm.Print_Area" localSheetId="1">'Family Floater 1+1'!$A$1:$H$62</definedName>
    <definedName name="_xlnm.Print_Area" localSheetId="4">'Illustration 1 - Inbuilt Co-pay'!$A$1:$F$17</definedName>
    <definedName name="_xlnm.Print_Area" localSheetId="5">'Illustration 2 - Co-pay option'!$A$1:$F$23</definedName>
    <definedName name="_xlnm.Print_Area" localSheetId="6">'Illustration 3 - MultiYr'!$A$1:$F$29</definedName>
    <definedName name="_xlnm.Print_Area" localSheetId="7">'Illustration 4 - Z2'!$A$1:$F$29</definedName>
    <definedName name="_xlnm.Print_Area" localSheetId="0">Individual!$A$1:$H$79</definedName>
    <definedName name="_xlnm.Print_Area" localSheetId="2">'Zone and Modal '!$A$1:$E$22</definedName>
    <definedName name="SI_plus_ENCB">'[1]Benefit Adjustments'!$C$72</definedName>
    <definedName name="TPA">[2]Parameters!$C$13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7" l="1"/>
  <c r="D13" i="7"/>
  <c r="E14" i="8"/>
  <c r="E12" i="7"/>
  <c r="E12" i="6"/>
  <c r="E10" i="5"/>
  <c r="D15" i="7" l="1"/>
  <c r="D17" i="7" s="1"/>
  <c r="D19" i="7" s="1"/>
  <c r="D23" i="7" s="1"/>
  <c r="D25" i="7" s="1"/>
  <c r="D27" i="7" s="1"/>
  <c r="D12" i="6"/>
  <c r="D14" i="6" s="1"/>
  <c r="D16" i="6" s="1"/>
  <c r="D18" i="6" s="1"/>
  <c r="D20" i="6" s="1"/>
  <c r="D14" i="8"/>
  <c r="D16" i="8" s="1"/>
  <c r="D18" i="8" s="1"/>
  <c r="D20" i="8" s="1"/>
  <c r="D22" i="8" s="1"/>
  <c r="D24" i="8" s="1"/>
  <c r="D26" i="8" s="1"/>
  <c r="D10" i="5"/>
  <c r="D12" i="5" s="1"/>
  <c r="D14" i="5" s="1"/>
</calcChain>
</file>

<file path=xl/sharedStrings.xml><?xml version="1.0" encoding="utf-8"?>
<sst xmlns="http://schemas.openxmlformats.org/spreadsheetml/2006/main" count="163" uniqueCount="86">
  <si>
    <t>Annexure II: Gross Premium Rate Table</t>
  </si>
  <si>
    <t>Premium Rate Table for PreSecure Advantage (Exclusive of Goods and Service Tax)</t>
  </si>
  <si>
    <t>Premium rate tables - (Zone 1 rates without optional benefits)</t>
  </si>
  <si>
    <t>(In INR)</t>
  </si>
  <si>
    <t>Premium rates are based on the age of the insured person.</t>
  </si>
  <si>
    <t xml:space="preserve">Individual </t>
  </si>
  <si>
    <t>Age (yrs.)</t>
  </si>
  <si>
    <t>1 Lakh</t>
  </si>
  <si>
    <t>2 Lakhs</t>
  </si>
  <si>
    <t>3 Lakhs</t>
  </si>
  <si>
    <t>4 Lakhs</t>
  </si>
  <si>
    <t>5 Lakhs</t>
  </si>
  <si>
    <t>91 days</t>
  </si>
  <si>
    <t>Premium rates are based on the age of the eldest member to be insured in the family.</t>
  </si>
  <si>
    <t>Family Floater: 1 Adult + 1 Child</t>
  </si>
  <si>
    <t>Zonal Discount</t>
  </si>
  <si>
    <t>Zone Categorization</t>
  </si>
  <si>
    <t>Cities</t>
  </si>
  <si>
    <t>Discount</t>
  </si>
  <si>
    <t>For Zone 1 (Discount on premium rate)</t>
  </si>
  <si>
    <t>Delhi (NCR), Mumbai including Suburbs, Chennai, Bengaluru, Hyderabad, Kolkata, Pune, Gujarat</t>
  </si>
  <si>
    <t>For Zone 2 (Discount on premium rate)</t>
  </si>
  <si>
    <t>Rest of India</t>
  </si>
  <si>
    <t>Multi-year Policy Discount</t>
  </si>
  <si>
    <t>Discount for multi-year policy period</t>
  </si>
  <si>
    <t>Policy Period</t>
  </si>
  <si>
    <t>1 Year</t>
  </si>
  <si>
    <t>2 Year</t>
  </si>
  <si>
    <t>3 Year</t>
  </si>
  <si>
    <t>Customer Level Options</t>
  </si>
  <si>
    <t>Reduction in Co-payment</t>
  </si>
  <si>
    <t>Co-pay options</t>
  </si>
  <si>
    <t>Loading</t>
  </si>
  <si>
    <t>Annexure 2: Premium Rate Table (In INR)</t>
  </si>
  <si>
    <t>Premium Calculation-Illustration</t>
  </si>
  <si>
    <t>Sum Insured (INR)</t>
  </si>
  <si>
    <t>Member Max Age</t>
  </si>
  <si>
    <t>37 years</t>
  </si>
  <si>
    <t>Family combination</t>
  </si>
  <si>
    <t>1A</t>
  </si>
  <si>
    <t>Policy period</t>
  </si>
  <si>
    <t>Premium Calculation</t>
  </si>
  <si>
    <t>Step 1</t>
  </si>
  <si>
    <t>Base Premium for 1A policy for member aged 37 years</t>
  </si>
  <si>
    <t>Step 2</t>
  </si>
  <si>
    <t>GST@18%</t>
  </si>
  <si>
    <t>(B) = (A) * 18%</t>
  </si>
  <si>
    <t>Step 3</t>
  </si>
  <si>
    <t>Final premium (Including GST)</t>
  </si>
  <si>
    <t>(C) = (A) + (B)</t>
  </si>
  <si>
    <t>Co-Pay opted</t>
  </si>
  <si>
    <t>Loading for 20% Co-pay = 60%</t>
  </si>
  <si>
    <t>(B) = 60% * (A)</t>
  </si>
  <si>
    <t>Total Premium with 20% co-payment option chosen</t>
  </si>
  <si>
    <t xml:space="preserve">(C) = (A) + (B) </t>
  </si>
  <si>
    <t>Step 4</t>
  </si>
  <si>
    <t>(D) = (C) * 18%</t>
  </si>
  <si>
    <t>Step 5</t>
  </si>
  <si>
    <t>(E) = (C) + (D)</t>
  </si>
  <si>
    <t>1A + 1C</t>
  </si>
  <si>
    <t>Co-pay option chosen</t>
  </si>
  <si>
    <t>Base for 1A1C with oldest member in the policy of age 37 years</t>
  </si>
  <si>
    <t>Base for 1A1C with oldest member in the policy of age 38 years</t>
  </si>
  <si>
    <t>(B)</t>
  </si>
  <si>
    <t>Two-year Premium for 1A1C with oldest member aged 37 years</t>
  </si>
  <si>
    <t>Loading for 40% Co-pay = 20%</t>
  </si>
  <si>
    <t>(D) = (C) * 20%</t>
  </si>
  <si>
    <t>Total Premium with 40% co-payment option chosen</t>
  </si>
  <si>
    <t xml:space="preserve">(E) = (C) + (D) </t>
  </si>
  <si>
    <t>Step 6</t>
  </si>
  <si>
    <t>Discount for 2 year policy period</t>
  </si>
  <si>
    <t>Step 7</t>
  </si>
  <si>
    <t>Final premium with multi year discount</t>
  </si>
  <si>
    <t>(F) = (E) * (1 - 6.0%)</t>
  </si>
  <si>
    <t>Step 8</t>
  </si>
  <si>
    <t>(G) = (F) * 18%</t>
  </si>
  <si>
    <t>Step 9</t>
  </si>
  <si>
    <t>(H) = (F) + (G)</t>
  </si>
  <si>
    <t>Zone</t>
  </si>
  <si>
    <t>Zone 2</t>
  </si>
  <si>
    <t>Zone 2 Discount</t>
  </si>
  <si>
    <t>(D) = (C) * 10%</t>
  </si>
  <si>
    <t>Total Zone 2 Premium with 20% co-pay option chosen</t>
  </si>
  <si>
    <t>(E) = (C) - (D)</t>
  </si>
  <si>
    <t>(F) = (E) * 18%</t>
  </si>
  <si>
    <t>(G) = (E) +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</si>
</sst>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* #,##0.00_ ;_ * \-#,##0.00_ ;_ * &quot;-&quot;??_ ;_ @_ "/>
    <numFmt numFmtId="165" formatCode="_ * #,##0.0000_ ;_ * \-#,##0.0000_ ;_ * &quot;-&quot;??_ ;_ @_ "/>
    <numFmt numFmtId="166" formatCode="0.0%"/>
    <numFmt numFmtId="167" formatCode="_(* #,##0_);_(* \(#,##0\);_(* &quot;-&quot;??_);_(@_)"/>
    <numFmt numFmtId="168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7" fontId="7" fillId="0" borderId="6" xfId="1" applyNumberFormat="1" applyFont="1" applyFill="1" applyBorder="1" applyAlignment="1">
      <alignment horizontal="center"/>
    </xf>
    <xf numFmtId="37" fontId="7" fillId="0" borderId="0" xfId="1" applyNumberFormat="1" applyFont="1" applyFill="1" applyBorder="1" applyAlignment="1">
      <alignment horizontal="center"/>
    </xf>
    <xf numFmtId="37" fontId="7" fillId="0" borderId="7" xfId="1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5" xfId="0" applyBorder="1" applyAlignment="1">
      <alignment horizontal="center"/>
    </xf>
    <xf numFmtId="165" fontId="0" fillId="0" borderId="0" xfId="0" applyNumberFormat="1"/>
    <xf numFmtId="0" fontId="0" fillId="0" borderId="8" xfId="0" applyBorder="1" applyAlignment="1">
      <alignment horizontal="center"/>
    </xf>
    <xf numFmtId="37" fontId="7" fillId="0" borderId="9" xfId="1" applyNumberFormat="1" applyFont="1" applyFill="1" applyBorder="1" applyAlignment="1">
      <alignment horizontal="center"/>
    </xf>
    <xf numFmtId="37" fontId="7" fillId="0" borderId="10" xfId="1" applyNumberFormat="1" applyFont="1" applyFill="1" applyBorder="1" applyAlignment="1">
      <alignment horizontal="center"/>
    </xf>
    <xf numFmtId="37" fontId="7" fillId="0" borderId="11" xfId="1" applyNumberFormat="1" applyFont="1" applyFill="1" applyBorder="1" applyAlignment="1">
      <alignment horizontal="center"/>
    </xf>
    <xf numFmtId="0" fontId="0" fillId="0" borderId="0" xfId="0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/>
    <xf numFmtId="0" fontId="13" fillId="0" borderId="0" xfId="0" applyFont="1"/>
    <xf numFmtId="0" fontId="12" fillId="0" borderId="12" xfId="0" applyFont="1" applyBorder="1"/>
    <xf numFmtId="0" fontId="12" fillId="0" borderId="13" xfId="0" applyFont="1" applyBorder="1" applyAlignment="1">
      <alignment horizontal="center"/>
    </xf>
    <xf numFmtId="0" fontId="12" fillId="0" borderId="14" xfId="0" applyFont="1" applyBorder="1"/>
    <xf numFmtId="9" fontId="9" fillId="0" borderId="16" xfId="0" applyNumberFormat="1" applyFont="1" applyBorder="1" applyAlignment="1">
      <alignment horizontal="center" vertical="center"/>
    </xf>
    <xf numFmtId="9" fontId="9" fillId="0" borderId="19" xfId="0" applyNumberFormat="1" applyFont="1" applyBorder="1" applyAlignment="1">
      <alignment horizontal="center" vertical="center"/>
    </xf>
    <xf numFmtId="0" fontId="12" fillId="0" borderId="0" xfId="0" applyFont="1" applyBorder="1"/>
    <xf numFmtId="9" fontId="9" fillId="0" borderId="0" xfId="0" applyNumberFormat="1" applyFont="1" applyBorder="1"/>
    <xf numFmtId="0" fontId="9" fillId="0" borderId="0" xfId="0" applyFont="1" applyBorder="1"/>
    <xf numFmtId="0" fontId="12" fillId="0" borderId="0" xfId="0" applyFont="1" applyBorder="1" applyAlignment="1">
      <alignment horizontal="center"/>
    </xf>
    <xf numFmtId="9" fontId="9" fillId="0" borderId="0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9" fontId="12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6" fontId="9" fillId="0" borderId="16" xfId="0" applyNumberFormat="1" applyFont="1" applyBorder="1" applyAlignment="1">
      <alignment horizontal="center"/>
    </xf>
    <xf numFmtId="0" fontId="3" fillId="0" borderId="0" xfId="0" applyFont="1" applyBorder="1"/>
    <xf numFmtId="0" fontId="10" fillId="0" borderId="0" xfId="0" applyFont="1" applyBorder="1"/>
    <xf numFmtId="0" fontId="9" fillId="0" borderId="17" xfId="0" applyFont="1" applyBorder="1" applyAlignment="1">
      <alignment horizontal="center"/>
    </xf>
    <xf numFmtId="166" fontId="9" fillId="0" borderId="19" xfId="0" applyNumberFormat="1" applyFont="1" applyBorder="1" applyAlignment="1">
      <alignment horizontal="center"/>
    </xf>
    <xf numFmtId="0" fontId="11" fillId="0" borderId="0" xfId="0" applyFont="1" applyFill="1"/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9" fontId="9" fillId="0" borderId="22" xfId="2" applyNumberFormat="1" applyFont="1" applyBorder="1" applyAlignment="1">
      <alignment horizontal="center"/>
    </xf>
    <xf numFmtId="9" fontId="9" fillId="0" borderId="23" xfId="2" applyNumberFormat="1" applyFont="1" applyBorder="1" applyAlignment="1">
      <alignment horizontal="center"/>
    </xf>
    <xf numFmtId="9" fontId="9" fillId="0" borderId="24" xfId="2" applyNumberFormat="1" applyFont="1" applyFill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ont="1"/>
    <xf numFmtId="0" fontId="10" fillId="0" borderId="25" xfId="0" applyFont="1" applyBorder="1" applyAlignment="1">
      <alignment vertical="center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10" fillId="0" borderId="28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 applyFill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37" fontId="10" fillId="0" borderId="0" xfId="3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1" fontId="10" fillId="0" borderId="29" xfId="3" applyNumberFormat="1" applyFont="1" applyBorder="1" applyAlignment="1">
      <alignment horizontal="center"/>
    </xf>
    <xf numFmtId="167" fontId="0" fillId="0" borderId="0" xfId="3" applyNumberFormat="1" applyFont="1" applyBorder="1" applyAlignment="1">
      <alignment horizontal="center" vertical="center"/>
    </xf>
    <xf numFmtId="0" fontId="10" fillId="0" borderId="0" xfId="0" applyFont="1" applyFill="1" applyBorder="1"/>
    <xf numFmtId="37" fontId="10" fillId="0" borderId="0" xfId="3" quotePrefix="1" applyNumberFormat="1" applyFont="1" applyFill="1" applyBorder="1" applyAlignment="1">
      <alignment horizontal="center" vertical="center"/>
    </xf>
    <xf numFmtId="168" fontId="9" fillId="0" borderId="0" xfId="4" applyNumberFormat="1" applyFont="1" applyBorder="1" applyAlignment="1">
      <alignment horizontal="center"/>
    </xf>
    <xf numFmtId="37" fontId="9" fillId="0" borderId="0" xfId="3" applyNumberFormat="1" applyFont="1" applyBorder="1" applyAlignment="1">
      <alignment horizontal="center"/>
    </xf>
    <xf numFmtId="0" fontId="3" fillId="0" borderId="0" xfId="0" applyFont="1" applyFill="1" applyBorder="1"/>
    <xf numFmtId="3" fontId="10" fillId="0" borderId="0" xfId="0" applyNumberFormat="1" applyFont="1" applyBorder="1" applyAlignment="1">
      <alignment horizont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/>
    <xf numFmtId="168" fontId="10" fillId="0" borderId="31" xfId="4" applyNumberFormat="1" applyFont="1" applyFill="1" applyBorder="1" applyAlignment="1">
      <alignment horizontal="center"/>
    </xf>
    <xf numFmtId="0" fontId="15" fillId="0" borderId="32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68" fontId="9" fillId="0" borderId="0" xfId="0" applyNumberFormat="1" applyFont="1" applyBorder="1" applyAlignment="1">
      <alignment horizontal="center"/>
    </xf>
    <xf numFmtId="168" fontId="10" fillId="0" borderId="0" xfId="4" applyNumberFormat="1" applyFont="1" applyBorder="1" applyAlignment="1">
      <alignment horizontal="right"/>
    </xf>
    <xf numFmtId="9" fontId="9" fillId="0" borderId="0" xfId="2" applyFont="1" applyBorder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168" fontId="9" fillId="0" borderId="0" xfId="4" applyNumberFormat="1" applyFont="1" applyBorder="1" applyAlignment="1">
      <alignment horizontal="center" vertical="center"/>
    </xf>
    <xf numFmtId="166" fontId="9" fillId="0" borderId="0" xfId="2" applyNumberFormat="1" applyFont="1" applyBorder="1" applyAlignment="1">
      <alignment horizontal="center" vertical="center"/>
    </xf>
    <xf numFmtId="9" fontId="10" fillId="0" borderId="0" xfId="2" applyFont="1" applyBorder="1" applyAlignment="1">
      <alignment horizontal="right"/>
    </xf>
    <xf numFmtId="168" fontId="3" fillId="0" borderId="0" xfId="4" applyNumberFormat="1" applyFont="1" applyBorder="1" applyAlignment="1">
      <alignment horizontal="right"/>
    </xf>
    <xf numFmtId="37" fontId="9" fillId="0" borderId="0" xfId="3" applyNumberFormat="1" applyFont="1" applyBorder="1"/>
    <xf numFmtId="167" fontId="10" fillId="0" borderId="0" xfId="3" applyNumberFormat="1" applyFont="1" applyBorder="1" applyAlignment="1">
      <alignment horizontal="center"/>
    </xf>
    <xf numFmtId="37" fontId="9" fillId="0" borderId="0" xfId="3" applyNumberFormat="1" applyFont="1"/>
    <xf numFmtId="9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37" fontId="0" fillId="0" borderId="0" xfId="3" applyNumberFormat="1" applyFon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6" fontId="10" fillId="0" borderId="0" xfId="2" applyNumberFormat="1" applyFont="1" applyFill="1" applyBorder="1" applyAlignment="1">
      <alignment horizontal="center"/>
    </xf>
    <xf numFmtId="168" fontId="10" fillId="0" borderId="0" xfId="4" applyNumberFormat="1" applyFont="1" applyBorder="1" applyAlignment="1">
      <alignment horizontal="center"/>
    </xf>
    <xf numFmtId="168" fontId="9" fillId="0" borderId="0" xfId="4" applyNumberFormat="1" applyFont="1" applyBorder="1"/>
    <xf numFmtId="0" fontId="12" fillId="0" borderId="15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9" fontId="9" fillId="0" borderId="1" xfId="0" applyNumberFormat="1" applyFont="1" applyBorder="1" applyAlignment="1">
      <alignment horizontal="left" vertical="center" wrapText="1"/>
    </xf>
    <xf numFmtId="9" fontId="9" fillId="0" borderId="18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9" fontId="9" fillId="0" borderId="0" xfId="0" applyNumberFormat="1" applyFont="1" applyBorder="1" applyAlignment="1">
      <alignment horizontal="center"/>
    </xf>
  </cellXfs>
  <cellStyles count="5">
    <cellStyle name="Comma" xfId="1" builtinId="3"/>
    <cellStyle name="Comma 2 2" xfId="3"/>
    <cellStyle name="Comma 4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%20Health/New%20Health%20Propositions/34.%20PED%20product/10.%20Actuarial%20pricing/UW%20Lifeline%20Claims%20till%20Aug'23.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%20Health/New%20Health%20Propositions/34.%20PED%20product/10.%20Actuarial%20pricing/Pricing_file_v5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 Lifeline Claims till Aug'23_"/>
      <sheetName val="Benefit Adjustments"/>
    </sheetNames>
    <sheetDataSet>
      <sheetData sheetId="0" refreshError="1"/>
      <sheetData sheetId="1">
        <row r="10">
          <cell r="J10">
            <v>0.10647694507199301</v>
          </cell>
        </row>
        <row r="72">
          <cell r="C72">
            <v>220398.79239077962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 Data - FY 2016_17 - 2019_20"/>
      <sheetName val="Inputs from UW"/>
      <sheetName val="Parameters"/>
      <sheetName val="Benefit adjustments"/>
      <sheetName val="Pricing"/>
      <sheetName val="Working for 1A 2L RP"/>
      <sheetName val="All SI Risk Premium"/>
      <sheetName val="Niva Bupa Reassure 2.0"/>
      <sheetName val="All SI Office Premium"/>
      <sheetName val="Final Gross Premium"/>
      <sheetName val="Compare V5_V4"/>
      <sheetName val="Charts"/>
      <sheetName val="Age Smoothing Check"/>
      <sheetName val="Floater Check"/>
      <sheetName val="GP Illustration 0"/>
      <sheetName val="GP Illustration 1"/>
      <sheetName val="GP Illustration 2"/>
    </sheetNames>
    <sheetDataSet>
      <sheetData sheetId="0"/>
      <sheetData sheetId="1"/>
      <sheetData sheetId="2">
        <row r="7">
          <cell r="C7">
            <v>36</v>
          </cell>
        </row>
        <row r="8">
          <cell r="C8">
            <v>150</v>
          </cell>
        </row>
        <row r="10">
          <cell r="C10">
            <v>0.5</v>
          </cell>
        </row>
        <row r="11">
          <cell r="C11">
            <v>0.5</v>
          </cell>
        </row>
        <row r="13">
          <cell r="C13">
            <v>4.4999999999999998E-2</v>
          </cell>
        </row>
        <row r="14">
          <cell r="C14">
            <v>0.65</v>
          </cell>
        </row>
      </sheetData>
      <sheetData sheetId="3">
        <row r="8">
          <cell r="D8">
            <v>0.86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ST@18%2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ST@18%2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ST@18%2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9"/>
  <sheetViews>
    <sheetView showGridLines="0" tabSelected="1" view="pageBreakPreview" zoomScale="80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4.4" x14ac:dyDescent="0.3"/>
  <cols>
    <col min="1" max="1" width="5" customWidth="1"/>
    <col min="2" max="2" width="10.109375" customWidth="1"/>
  </cols>
  <sheetData>
    <row r="1" spans="2:8" ht="21" x14ac:dyDescent="0.4">
      <c r="B1" s="1" t="s">
        <v>0</v>
      </c>
      <c r="C1" s="1"/>
      <c r="D1" s="1"/>
      <c r="E1" s="1"/>
      <c r="F1" s="1"/>
      <c r="G1" s="1"/>
    </row>
    <row r="2" spans="2:8" ht="18" x14ac:dyDescent="0.35">
      <c r="B2" s="2" t="s">
        <v>1</v>
      </c>
    </row>
    <row r="3" spans="2:8" ht="15.6" x14ac:dyDescent="0.3">
      <c r="B3" s="3" t="s">
        <v>2</v>
      </c>
      <c r="C3" s="4"/>
      <c r="D3" s="4"/>
      <c r="E3" s="4"/>
      <c r="F3" s="4"/>
      <c r="G3" s="4"/>
    </row>
    <row r="4" spans="2:8" ht="15.6" x14ac:dyDescent="0.3">
      <c r="B4" s="3" t="s">
        <v>3</v>
      </c>
      <c r="C4" s="4"/>
      <c r="D4" s="4"/>
      <c r="E4" s="4"/>
      <c r="F4" s="4"/>
      <c r="G4" s="4"/>
    </row>
    <row r="5" spans="2:8" ht="15.6" x14ac:dyDescent="0.3">
      <c r="B5" s="5" t="s">
        <v>4</v>
      </c>
    </row>
    <row r="6" spans="2:8" x14ac:dyDescent="0.3">
      <c r="B6" s="6" t="s">
        <v>5</v>
      </c>
      <c r="C6" s="6"/>
    </row>
    <row r="7" spans="2:8" x14ac:dyDescent="0.3">
      <c r="B7" s="7" t="s">
        <v>6</v>
      </c>
      <c r="C7" s="8" t="s">
        <v>7</v>
      </c>
      <c r="D7" s="9" t="s">
        <v>8</v>
      </c>
      <c r="E7" s="9" t="s">
        <v>9</v>
      </c>
      <c r="F7" s="9" t="s">
        <v>10</v>
      </c>
      <c r="G7" s="10" t="s">
        <v>11</v>
      </c>
    </row>
    <row r="8" spans="2:8" x14ac:dyDescent="0.3">
      <c r="B8" s="15" t="s">
        <v>12</v>
      </c>
      <c r="C8" s="11">
        <v>4615</v>
      </c>
      <c r="D8" s="12">
        <v>7691</v>
      </c>
      <c r="E8" s="12">
        <v>10767</v>
      </c>
      <c r="F8" s="12">
        <v>13075</v>
      </c>
      <c r="G8" s="13">
        <v>15382</v>
      </c>
      <c r="H8" s="14"/>
    </row>
    <row r="9" spans="2:8" x14ac:dyDescent="0.3">
      <c r="B9" s="15">
        <v>1</v>
      </c>
      <c r="C9" s="11">
        <v>4615</v>
      </c>
      <c r="D9" s="12">
        <v>7691</v>
      </c>
      <c r="E9" s="12">
        <v>10767</v>
      </c>
      <c r="F9" s="12">
        <v>13075</v>
      </c>
      <c r="G9" s="13">
        <v>15382</v>
      </c>
      <c r="H9" s="14"/>
    </row>
    <row r="10" spans="2:8" x14ac:dyDescent="0.3">
      <c r="B10" s="15">
        <v>2</v>
      </c>
      <c r="C10" s="11">
        <v>4615</v>
      </c>
      <c r="D10" s="12">
        <v>7691</v>
      </c>
      <c r="E10" s="12">
        <v>10767</v>
      </c>
      <c r="F10" s="12">
        <v>13075</v>
      </c>
      <c r="G10" s="13">
        <v>15382</v>
      </c>
      <c r="H10" s="14"/>
    </row>
    <row r="11" spans="2:8" x14ac:dyDescent="0.3">
      <c r="B11" s="15">
        <v>3</v>
      </c>
      <c r="C11" s="11">
        <v>4615</v>
      </c>
      <c r="D11" s="12">
        <v>7691</v>
      </c>
      <c r="E11" s="12">
        <v>10767</v>
      </c>
      <c r="F11" s="12">
        <v>13075</v>
      </c>
      <c r="G11" s="13">
        <v>15382</v>
      </c>
      <c r="H11" s="14"/>
    </row>
    <row r="12" spans="2:8" x14ac:dyDescent="0.3">
      <c r="B12" s="15">
        <v>4</v>
      </c>
      <c r="C12" s="11">
        <v>4615</v>
      </c>
      <c r="D12" s="12">
        <v>7691</v>
      </c>
      <c r="E12" s="12">
        <v>10767</v>
      </c>
      <c r="F12" s="12">
        <v>13075</v>
      </c>
      <c r="G12" s="13">
        <v>15382</v>
      </c>
      <c r="H12" s="14"/>
    </row>
    <row r="13" spans="2:8" x14ac:dyDescent="0.3">
      <c r="B13" s="15">
        <v>5</v>
      </c>
      <c r="C13" s="11">
        <v>4615</v>
      </c>
      <c r="D13" s="12">
        <v>7691</v>
      </c>
      <c r="E13" s="12">
        <v>10767</v>
      </c>
      <c r="F13" s="12">
        <v>13075</v>
      </c>
      <c r="G13" s="13">
        <v>15382</v>
      </c>
      <c r="H13" s="14"/>
    </row>
    <row r="14" spans="2:8" x14ac:dyDescent="0.3">
      <c r="B14" s="15">
        <v>6</v>
      </c>
      <c r="C14" s="11">
        <v>4615</v>
      </c>
      <c r="D14" s="12">
        <v>7691</v>
      </c>
      <c r="E14" s="12">
        <v>10767</v>
      </c>
      <c r="F14" s="12">
        <v>13075</v>
      </c>
      <c r="G14" s="13">
        <v>15382</v>
      </c>
      <c r="H14" s="14"/>
    </row>
    <row r="15" spans="2:8" x14ac:dyDescent="0.3">
      <c r="B15" s="15">
        <v>7</v>
      </c>
      <c r="C15" s="11">
        <v>4615</v>
      </c>
      <c r="D15" s="12">
        <v>7691</v>
      </c>
      <c r="E15" s="12">
        <v>10767</v>
      </c>
      <c r="F15" s="12">
        <v>13075</v>
      </c>
      <c r="G15" s="13">
        <v>15382</v>
      </c>
      <c r="H15" s="14"/>
    </row>
    <row r="16" spans="2:8" x14ac:dyDescent="0.3">
      <c r="B16" s="15">
        <v>8</v>
      </c>
      <c r="C16" s="11">
        <v>4615</v>
      </c>
      <c r="D16" s="12">
        <v>7691</v>
      </c>
      <c r="E16" s="12">
        <v>10767</v>
      </c>
      <c r="F16" s="12">
        <v>13075</v>
      </c>
      <c r="G16" s="13">
        <v>15382</v>
      </c>
      <c r="H16" s="14"/>
    </row>
    <row r="17" spans="2:8" x14ac:dyDescent="0.3">
      <c r="B17" s="15">
        <v>9</v>
      </c>
      <c r="C17" s="11">
        <v>4615</v>
      </c>
      <c r="D17" s="12">
        <v>7691</v>
      </c>
      <c r="E17" s="12">
        <v>10767</v>
      </c>
      <c r="F17" s="12">
        <v>13075</v>
      </c>
      <c r="G17" s="13">
        <v>15382</v>
      </c>
      <c r="H17" s="14"/>
    </row>
    <row r="18" spans="2:8" x14ac:dyDescent="0.3">
      <c r="B18" s="15">
        <v>10</v>
      </c>
      <c r="C18" s="11">
        <v>4615</v>
      </c>
      <c r="D18" s="12">
        <v>7691</v>
      </c>
      <c r="E18" s="12">
        <v>10767</v>
      </c>
      <c r="F18" s="12">
        <v>13075</v>
      </c>
      <c r="G18" s="13">
        <v>15382</v>
      </c>
      <c r="H18" s="14"/>
    </row>
    <row r="19" spans="2:8" x14ac:dyDescent="0.3">
      <c r="B19" s="15">
        <v>11</v>
      </c>
      <c r="C19" s="11">
        <v>4615</v>
      </c>
      <c r="D19" s="12">
        <v>7691</v>
      </c>
      <c r="E19" s="12">
        <v>10767</v>
      </c>
      <c r="F19" s="12">
        <v>13075</v>
      </c>
      <c r="G19" s="13">
        <v>15382</v>
      </c>
      <c r="H19" s="14"/>
    </row>
    <row r="20" spans="2:8" x14ac:dyDescent="0.3">
      <c r="B20" s="15">
        <v>12</v>
      </c>
      <c r="C20" s="11">
        <v>4615</v>
      </c>
      <c r="D20" s="12">
        <v>7691</v>
      </c>
      <c r="E20" s="12">
        <v>10767</v>
      </c>
      <c r="F20" s="12">
        <v>13075</v>
      </c>
      <c r="G20" s="13">
        <v>15382</v>
      </c>
      <c r="H20" s="14"/>
    </row>
    <row r="21" spans="2:8" x14ac:dyDescent="0.3">
      <c r="B21" s="15">
        <v>13</v>
      </c>
      <c r="C21" s="11">
        <v>4615</v>
      </c>
      <c r="D21" s="12">
        <v>7691</v>
      </c>
      <c r="E21" s="12">
        <v>10767</v>
      </c>
      <c r="F21" s="12">
        <v>13075</v>
      </c>
      <c r="G21" s="13">
        <v>15382</v>
      </c>
      <c r="H21" s="14"/>
    </row>
    <row r="22" spans="2:8" x14ac:dyDescent="0.3">
      <c r="B22" s="15">
        <v>14</v>
      </c>
      <c r="C22" s="11">
        <v>4615</v>
      </c>
      <c r="D22" s="12">
        <v>7691</v>
      </c>
      <c r="E22" s="12">
        <v>10767</v>
      </c>
      <c r="F22" s="12">
        <v>13075</v>
      </c>
      <c r="G22" s="13">
        <v>15382</v>
      </c>
      <c r="H22" s="14"/>
    </row>
    <row r="23" spans="2:8" x14ac:dyDescent="0.3">
      <c r="B23" s="15">
        <v>15</v>
      </c>
      <c r="C23" s="11">
        <v>4615</v>
      </c>
      <c r="D23" s="12">
        <v>7691</v>
      </c>
      <c r="E23" s="12">
        <v>10767</v>
      </c>
      <c r="F23" s="12">
        <v>13075</v>
      </c>
      <c r="G23" s="13">
        <v>15382</v>
      </c>
      <c r="H23" s="14"/>
    </row>
    <row r="24" spans="2:8" x14ac:dyDescent="0.3">
      <c r="B24" s="15">
        <v>16</v>
      </c>
      <c r="C24" s="11">
        <v>4615</v>
      </c>
      <c r="D24" s="12">
        <v>7691</v>
      </c>
      <c r="E24" s="12">
        <v>10767</v>
      </c>
      <c r="F24" s="12">
        <v>13075</v>
      </c>
      <c r="G24" s="13">
        <v>15382</v>
      </c>
      <c r="H24" s="14"/>
    </row>
    <row r="25" spans="2:8" x14ac:dyDescent="0.3">
      <c r="B25" s="15">
        <v>17</v>
      </c>
      <c r="C25" s="11">
        <v>4615</v>
      </c>
      <c r="D25" s="12">
        <v>7691</v>
      </c>
      <c r="E25" s="12">
        <v>10767</v>
      </c>
      <c r="F25" s="12">
        <v>13075</v>
      </c>
      <c r="G25" s="13">
        <v>15382</v>
      </c>
      <c r="H25" s="14"/>
    </row>
    <row r="26" spans="2:8" x14ac:dyDescent="0.3">
      <c r="B26" s="15">
        <v>18</v>
      </c>
      <c r="C26" s="11">
        <v>4615</v>
      </c>
      <c r="D26" s="12">
        <v>7691</v>
      </c>
      <c r="E26" s="12">
        <v>10767</v>
      </c>
      <c r="F26" s="12">
        <v>13075</v>
      </c>
      <c r="G26" s="13">
        <v>15382</v>
      </c>
      <c r="H26" s="14"/>
    </row>
    <row r="27" spans="2:8" x14ac:dyDescent="0.3">
      <c r="B27" s="15">
        <v>19</v>
      </c>
      <c r="C27" s="11">
        <v>4615</v>
      </c>
      <c r="D27" s="12">
        <v>7691</v>
      </c>
      <c r="E27" s="12">
        <v>10767</v>
      </c>
      <c r="F27" s="12">
        <v>13075</v>
      </c>
      <c r="G27" s="13">
        <v>15382</v>
      </c>
      <c r="H27" s="16"/>
    </row>
    <row r="28" spans="2:8" x14ac:dyDescent="0.3">
      <c r="B28" s="15">
        <v>20</v>
      </c>
      <c r="C28" s="11">
        <v>4615</v>
      </c>
      <c r="D28" s="12">
        <v>7691</v>
      </c>
      <c r="E28" s="12">
        <v>10767</v>
      </c>
      <c r="F28" s="12">
        <v>13075</v>
      </c>
      <c r="G28" s="13">
        <v>15382</v>
      </c>
      <c r="H28" s="14"/>
    </row>
    <row r="29" spans="2:8" x14ac:dyDescent="0.3">
      <c r="B29" s="15">
        <v>21</v>
      </c>
      <c r="C29" s="11">
        <v>5306</v>
      </c>
      <c r="D29" s="12">
        <v>8843</v>
      </c>
      <c r="E29" s="12">
        <v>12381</v>
      </c>
      <c r="F29" s="12">
        <v>15034</v>
      </c>
      <c r="G29" s="13">
        <v>17687</v>
      </c>
      <c r="H29" s="14"/>
    </row>
    <row r="30" spans="2:8" x14ac:dyDescent="0.3">
      <c r="B30" s="15">
        <v>22</v>
      </c>
      <c r="C30" s="11">
        <v>5409</v>
      </c>
      <c r="D30" s="12">
        <v>9014</v>
      </c>
      <c r="E30" s="12">
        <v>12620</v>
      </c>
      <c r="F30" s="12">
        <v>15324</v>
      </c>
      <c r="G30" s="13">
        <v>18029</v>
      </c>
      <c r="H30" s="14"/>
    </row>
    <row r="31" spans="2:8" x14ac:dyDescent="0.3">
      <c r="B31" s="15">
        <v>23</v>
      </c>
      <c r="C31" s="11">
        <v>5513</v>
      </c>
      <c r="D31" s="12">
        <v>9189</v>
      </c>
      <c r="E31" s="12">
        <v>12864</v>
      </c>
      <c r="F31" s="12">
        <v>15621</v>
      </c>
      <c r="G31" s="13">
        <v>18377</v>
      </c>
      <c r="H31" s="14"/>
    </row>
    <row r="32" spans="2:8" x14ac:dyDescent="0.3">
      <c r="B32" s="15">
        <v>24</v>
      </c>
      <c r="C32" s="11">
        <v>5620</v>
      </c>
      <c r="D32" s="12">
        <v>9366</v>
      </c>
      <c r="E32" s="12">
        <v>13113</v>
      </c>
      <c r="F32" s="12">
        <v>15923</v>
      </c>
      <c r="G32" s="13">
        <v>18733</v>
      </c>
      <c r="H32" s="14"/>
    </row>
    <row r="33" spans="2:8" x14ac:dyDescent="0.3">
      <c r="B33" s="15">
        <v>25</v>
      </c>
      <c r="C33" s="11">
        <v>5729</v>
      </c>
      <c r="D33" s="12">
        <v>9548</v>
      </c>
      <c r="E33" s="12">
        <v>13367</v>
      </c>
      <c r="F33" s="12">
        <v>16231</v>
      </c>
      <c r="G33" s="13">
        <v>19095</v>
      </c>
      <c r="H33" s="14"/>
    </row>
    <row r="34" spans="2:8" x14ac:dyDescent="0.3">
      <c r="B34" s="15">
        <v>26</v>
      </c>
      <c r="C34" s="11">
        <v>5840</v>
      </c>
      <c r="D34" s="12">
        <v>9733</v>
      </c>
      <c r="E34" s="12">
        <v>13626</v>
      </c>
      <c r="F34" s="12">
        <v>16546</v>
      </c>
      <c r="G34" s="13">
        <v>19465</v>
      </c>
      <c r="H34" s="14"/>
    </row>
    <row r="35" spans="2:8" x14ac:dyDescent="0.3">
      <c r="B35" s="15">
        <v>27</v>
      </c>
      <c r="C35" s="11">
        <v>5953</v>
      </c>
      <c r="D35" s="12">
        <v>9921</v>
      </c>
      <c r="E35" s="12">
        <v>13890</v>
      </c>
      <c r="F35" s="12">
        <v>16866</v>
      </c>
      <c r="G35" s="13">
        <v>19843</v>
      </c>
      <c r="H35" s="14"/>
    </row>
    <row r="36" spans="2:8" x14ac:dyDescent="0.3">
      <c r="B36" s="15">
        <v>28</v>
      </c>
      <c r="C36" s="11">
        <v>6068</v>
      </c>
      <c r="D36" s="12">
        <v>10114</v>
      </c>
      <c r="E36" s="12">
        <v>14159</v>
      </c>
      <c r="F36" s="12">
        <v>17193</v>
      </c>
      <c r="G36" s="13">
        <v>20228</v>
      </c>
      <c r="H36" s="14"/>
    </row>
    <row r="37" spans="2:8" x14ac:dyDescent="0.3">
      <c r="B37" s="15">
        <v>29</v>
      </c>
      <c r="C37" s="11">
        <v>6186</v>
      </c>
      <c r="D37" s="12">
        <v>10310</v>
      </c>
      <c r="E37" s="12">
        <v>14434</v>
      </c>
      <c r="F37" s="12">
        <v>17527</v>
      </c>
      <c r="G37" s="13">
        <v>20620</v>
      </c>
      <c r="H37" s="14"/>
    </row>
    <row r="38" spans="2:8" x14ac:dyDescent="0.3">
      <c r="B38" s="15">
        <v>30</v>
      </c>
      <c r="C38" s="11">
        <v>6306</v>
      </c>
      <c r="D38" s="12">
        <v>10510</v>
      </c>
      <c r="E38" s="12">
        <v>14714</v>
      </c>
      <c r="F38" s="12">
        <v>17867</v>
      </c>
      <c r="G38" s="13">
        <v>21021</v>
      </c>
      <c r="H38" s="14"/>
    </row>
    <row r="39" spans="2:8" x14ac:dyDescent="0.3">
      <c r="B39" s="15">
        <v>31</v>
      </c>
      <c r="C39" s="11">
        <v>6429</v>
      </c>
      <c r="D39" s="12">
        <v>10715</v>
      </c>
      <c r="E39" s="12">
        <v>15000</v>
      </c>
      <c r="F39" s="12">
        <v>18215</v>
      </c>
      <c r="G39" s="13">
        <v>21429</v>
      </c>
      <c r="H39" s="14"/>
    </row>
    <row r="40" spans="2:8" x14ac:dyDescent="0.3">
      <c r="B40" s="15">
        <v>32</v>
      </c>
      <c r="C40" s="11">
        <v>6554</v>
      </c>
      <c r="D40" s="12">
        <v>10923</v>
      </c>
      <c r="E40" s="12">
        <v>15292</v>
      </c>
      <c r="F40" s="12">
        <v>18569</v>
      </c>
      <c r="G40" s="13">
        <v>21846</v>
      </c>
      <c r="H40" s="14"/>
    </row>
    <row r="41" spans="2:8" x14ac:dyDescent="0.3">
      <c r="B41" s="15">
        <v>33</v>
      </c>
      <c r="C41" s="11">
        <v>6681</v>
      </c>
      <c r="D41" s="12">
        <v>11135</v>
      </c>
      <c r="E41" s="12">
        <v>15589</v>
      </c>
      <c r="F41" s="12">
        <v>18930</v>
      </c>
      <c r="G41" s="13">
        <v>22271</v>
      </c>
      <c r="H41" s="14"/>
    </row>
    <row r="42" spans="2:8" x14ac:dyDescent="0.3">
      <c r="B42" s="15">
        <v>34</v>
      </c>
      <c r="C42" s="11">
        <v>6811</v>
      </c>
      <c r="D42" s="12">
        <v>11352</v>
      </c>
      <c r="E42" s="12">
        <v>15893</v>
      </c>
      <c r="F42" s="12">
        <v>19298</v>
      </c>
      <c r="G42" s="13">
        <v>22704</v>
      </c>
      <c r="H42" s="14"/>
    </row>
    <row r="43" spans="2:8" x14ac:dyDescent="0.3">
      <c r="B43" s="15">
        <v>35</v>
      </c>
      <c r="C43" s="11">
        <v>7143</v>
      </c>
      <c r="D43" s="12">
        <v>11905</v>
      </c>
      <c r="E43" s="12">
        <v>16666</v>
      </c>
      <c r="F43" s="12">
        <v>20238</v>
      </c>
      <c r="G43" s="13">
        <v>23809</v>
      </c>
      <c r="H43" s="14"/>
    </row>
    <row r="44" spans="2:8" x14ac:dyDescent="0.3">
      <c r="B44" s="15">
        <v>36</v>
      </c>
      <c r="C44" s="11">
        <v>7491</v>
      </c>
      <c r="D44" s="12">
        <v>12485</v>
      </c>
      <c r="E44" s="12">
        <v>17479</v>
      </c>
      <c r="F44" s="12">
        <v>21224</v>
      </c>
      <c r="G44" s="13">
        <v>24970</v>
      </c>
      <c r="H44" s="14"/>
    </row>
    <row r="45" spans="2:8" x14ac:dyDescent="0.3">
      <c r="B45" s="15">
        <v>37</v>
      </c>
      <c r="C45" s="11">
        <v>7856</v>
      </c>
      <c r="D45" s="12">
        <v>13094</v>
      </c>
      <c r="E45" s="12">
        <v>18332</v>
      </c>
      <c r="F45" s="12">
        <v>22260</v>
      </c>
      <c r="G45" s="13">
        <v>26188</v>
      </c>
      <c r="H45" s="14"/>
    </row>
    <row r="46" spans="2:8" x14ac:dyDescent="0.3">
      <c r="B46" s="15">
        <v>38</v>
      </c>
      <c r="C46" s="11">
        <v>8240</v>
      </c>
      <c r="D46" s="12">
        <v>13734</v>
      </c>
      <c r="E46" s="12">
        <v>19227</v>
      </c>
      <c r="F46" s="12">
        <v>23347</v>
      </c>
      <c r="G46" s="13">
        <v>27468</v>
      </c>
      <c r="H46" s="14"/>
    </row>
    <row r="47" spans="2:8" x14ac:dyDescent="0.3">
      <c r="B47" s="15">
        <v>39</v>
      </c>
      <c r="C47" s="11">
        <v>8643</v>
      </c>
      <c r="D47" s="12">
        <v>14406</v>
      </c>
      <c r="E47" s="12">
        <v>20168</v>
      </c>
      <c r="F47" s="12">
        <v>24489</v>
      </c>
      <c r="G47" s="13">
        <v>28811</v>
      </c>
      <c r="H47" s="14"/>
    </row>
    <row r="48" spans="2:8" x14ac:dyDescent="0.3">
      <c r="B48" s="15">
        <v>40</v>
      </c>
      <c r="C48" s="11">
        <v>9066</v>
      </c>
      <c r="D48" s="12">
        <v>15111</v>
      </c>
      <c r="E48" s="12">
        <v>21155</v>
      </c>
      <c r="F48" s="12">
        <v>25688</v>
      </c>
      <c r="G48" s="13">
        <v>30222</v>
      </c>
      <c r="H48" s="14"/>
    </row>
    <row r="49" spans="2:8" x14ac:dyDescent="0.3">
      <c r="B49" s="15">
        <v>41</v>
      </c>
      <c r="C49" s="11">
        <v>9511</v>
      </c>
      <c r="D49" s="12">
        <v>15851</v>
      </c>
      <c r="E49" s="12">
        <v>22192</v>
      </c>
      <c r="F49" s="12">
        <v>26947</v>
      </c>
      <c r="G49" s="13">
        <v>31703</v>
      </c>
      <c r="H49" s="14"/>
    </row>
    <row r="50" spans="2:8" x14ac:dyDescent="0.3">
      <c r="B50" s="15">
        <v>42</v>
      </c>
      <c r="C50" s="11">
        <v>9977</v>
      </c>
      <c r="D50" s="12">
        <v>16629</v>
      </c>
      <c r="E50" s="12">
        <v>23281</v>
      </c>
      <c r="F50" s="12">
        <v>28269</v>
      </c>
      <c r="G50" s="13">
        <v>33258</v>
      </c>
      <c r="H50" s="14"/>
    </row>
    <row r="51" spans="2:8" x14ac:dyDescent="0.3">
      <c r="B51" s="15">
        <v>43</v>
      </c>
      <c r="C51" s="11">
        <v>10467</v>
      </c>
      <c r="D51" s="12">
        <v>17445</v>
      </c>
      <c r="E51" s="12">
        <v>24424</v>
      </c>
      <c r="F51" s="12">
        <v>29657</v>
      </c>
      <c r="G51" s="13">
        <v>34891</v>
      </c>
      <c r="H51" s="14"/>
    </row>
    <row r="52" spans="2:8" x14ac:dyDescent="0.3">
      <c r="B52" s="15">
        <v>44</v>
      </c>
      <c r="C52" s="11">
        <v>10982</v>
      </c>
      <c r="D52" s="12">
        <v>18303</v>
      </c>
      <c r="E52" s="12">
        <v>25624</v>
      </c>
      <c r="F52" s="12">
        <v>31115</v>
      </c>
      <c r="G52" s="13">
        <v>36605</v>
      </c>
      <c r="H52" s="14"/>
    </row>
    <row r="53" spans="2:8" x14ac:dyDescent="0.3">
      <c r="B53" s="15">
        <v>45</v>
      </c>
      <c r="C53" s="11">
        <v>12062</v>
      </c>
      <c r="D53" s="12">
        <v>20103</v>
      </c>
      <c r="E53" s="12">
        <v>28144</v>
      </c>
      <c r="F53" s="12">
        <v>34175</v>
      </c>
      <c r="G53" s="13">
        <v>40206</v>
      </c>
      <c r="H53" s="14"/>
    </row>
    <row r="54" spans="2:8" x14ac:dyDescent="0.3">
      <c r="B54" s="15">
        <v>46</v>
      </c>
      <c r="C54" s="11">
        <v>13250</v>
      </c>
      <c r="D54" s="12">
        <v>22083</v>
      </c>
      <c r="E54" s="12">
        <v>30917</v>
      </c>
      <c r="F54" s="12">
        <v>37542</v>
      </c>
      <c r="G54" s="13">
        <v>44167</v>
      </c>
      <c r="H54" s="14"/>
    </row>
    <row r="55" spans="2:8" x14ac:dyDescent="0.3">
      <c r="B55" s="15">
        <v>47</v>
      </c>
      <c r="C55" s="11">
        <v>14230</v>
      </c>
      <c r="D55" s="12">
        <v>23717</v>
      </c>
      <c r="E55" s="12">
        <v>33204</v>
      </c>
      <c r="F55" s="12">
        <v>40319</v>
      </c>
      <c r="G55" s="13">
        <v>47434</v>
      </c>
      <c r="H55" s="14"/>
    </row>
    <row r="56" spans="2:8" x14ac:dyDescent="0.3">
      <c r="B56" s="15">
        <v>48</v>
      </c>
      <c r="C56" s="11">
        <v>15284</v>
      </c>
      <c r="D56" s="12">
        <v>25473</v>
      </c>
      <c r="E56" s="12">
        <v>35663</v>
      </c>
      <c r="F56" s="12">
        <v>43305</v>
      </c>
      <c r="G56" s="13">
        <v>50947</v>
      </c>
      <c r="H56" s="14"/>
    </row>
    <row r="57" spans="2:8" x14ac:dyDescent="0.3">
      <c r="B57" s="15">
        <v>49</v>
      </c>
      <c r="C57" s="11">
        <v>16039</v>
      </c>
      <c r="D57" s="12">
        <v>26732</v>
      </c>
      <c r="E57" s="12">
        <v>37425</v>
      </c>
      <c r="F57" s="12">
        <v>45445</v>
      </c>
      <c r="G57" s="13">
        <v>53464</v>
      </c>
      <c r="H57" s="14"/>
    </row>
    <row r="58" spans="2:8" x14ac:dyDescent="0.3">
      <c r="B58" s="15">
        <v>50</v>
      </c>
      <c r="C58" s="11">
        <v>16832</v>
      </c>
      <c r="D58" s="12">
        <v>28054</v>
      </c>
      <c r="E58" s="12">
        <v>39275</v>
      </c>
      <c r="F58" s="12">
        <v>47691</v>
      </c>
      <c r="G58" s="13">
        <v>56108</v>
      </c>
      <c r="H58" s="14"/>
    </row>
    <row r="59" spans="2:8" x14ac:dyDescent="0.3">
      <c r="B59" s="15">
        <v>51</v>
      </c>
      <c r="C59" s="11">
        <v>17665</v>
      </c>
      <c r="D59" s="12">
        <v>29442</v>
      </c>
      <c r="E59" s="12">
        <v>41218</v>
      </c>
      <c r="F59" s="12">
        <v>50051</v>
      </c>
      <c r="G59" s="13">
        <v>58883</v>
      </c>
      <c r="H59" s="14"/>
    </row>
    <row r="60" spans="2:8" x14ac:dyDescent="0.3">
      <c r="B60" s="15">
        <v>52</v>
      </c>
      <c r="C60" s="11">
        <v>18539</v>
      </c>
      <c r="D60" s="12">
        <v>30899</v>
      </c>
      <c r="E60" s="12">
        <v>43258</v>
      </c>
      <c r="F60" s="12">
        <v>52528</v>
      </c>
      <c r="G60" s="13">
        <v>61797</v>
      </c>
      <c r="H60" s="14"/>
    </row>
    <row r="61" spans="2:8" x14ac:dyDescent="0.3">
      <c r="B61" s="15">
        <v>53</v>
      </c>
      <c r="C61" s="11">
        <v>19457</v>
      </c>
      <c r="D61" s="12">
        <v>32429</v>
      </c>
      <c r="E61" s="12">
        <v>45400</v>
      </c>
      <c r="F61" s="12">
        <v>55129</v>
      </c>
      <c r="G61" s="13">
        <v>64857</v>
      </c>
      <c r="H61" s="14"/>
    </row>
    <row r="62" spans="2:8" x14ac:dyDescent="0.3">
      <c r="B62" s="15">
        <v>54</v>
      </c>
      <c r="C62" s="11">
        <v>20421</v>
      </c>
      <c r="D62" s="12">
        <v>34035</v>
      </c>
      <c r="E62" s="12">
        <v>47649</v>
      </c>
      <c r="F62" s="12">
        <v>57859</v>
      </c>
      <c r="G62" s="13">
        <v>68070</v>
      </c>
      <c r="H62" s="14"/>
    </row>
    <row r="63" spans="2:8" x14ac:dyDescent="0.3">
      <c r="B63" s="15">
        <v>55</v>
      </c>
      <c r="C63" s="11">
        <v>21433</v>
      </c>
      <c r="D63" s="12">
        <v>35722</v>
      </c>
      <c r="E63" s="12">
        <v>50010</v>
      </c>
      <c r="F63" s="12">
        <v>60727</v>
      </c>
      <c r="G63" s="13">
        <v>71444</v>
      </c>
      <c r="H63" s="14"/>
    </row>
    <row r="64" spans="2:8" x14ac:dyDescent="0.3">
      <c r="B64" s="15">
        <v>56</v>
      </c>
      <c r="C64" s="11">
        <v>22496</v>
      </c>
      <c r="D64" s="12">
        <v>37493</v>
      </c>
      <c r="E64" s="12">
        <v>52490</v>
      </c>
      <c r="F64" s="12">
        <v>63738</v>
      </c>
      <c r="G64" s="13">
        <v>74986</v>
      </c>
      <c r="H64" s="14"/>
    </row>
    <row r="65" spans="2:8" x14ac:dyDescent="0.3">
      <c r="B65" s="15">
        <v>57</v>
      </c>
      <c r="C65" s="11">
        <v>23612</v>
      </c>
      <c r="D65" s="12">
        <v>39353</v>
      </c>
      <c r="E65" s="12">
        <v>55094</v>
      </c>
      <c r="F65" s="12">
        <v>66899</v>
      </c>
      <c r="G65" s="13">
        <v>78705</v>
      </c>
      <c r="H65" s="14"/>
    </row>
    <row r="66" spans="2:8" x14ac:dyDescent="0.3">
      <c r="B66" s="15">
        <v>58</v>
      </c>
      <c r="C66" s="11">
        <v>24783</v>
      </c>
      <c r="D66" s="12">
        <v>41305</v>
      </c>
      <c r="E66" s="12">
        <v>57827</v>
      </c>
      <c r="F66" s="12">
        <v>70219</v>
      </c>
      <c r="G66" s="13">
        <v>82610</v>
      </c>
      <c r="H66" s="14"/>
    </row>
    <row r="67" spans="2:8" x14ac:dyDescent="0.3">
      <c r="B67" s="15">
        <v>59</v>
      </c>
      <c r="C67" s="11">
        <v>26013</v>
      </c>
      <c r="D67" s="12">
        <v>43355</v>
      </c>
      <c r="E67" s="12">
        <v>60698</v>
      </c>
      <c r="F67" s="12">
        <v>73704</v>
      </c>
      <c r="G67" s="13">
        <v>86711</v>
      </c>
      <c r="H67" s="14"/>
    </row>
    <row r="68" spans="2:8" x14ac:dyDescent="0.3">
      <c r="B68" s="15">
        <v>60</v>
      </c>
      <c r="C68" s="11">
        <v>27047</v>
      </c>
      <c r="D68" s="12">
        <v>45078</v>
      </c>
      <c r="E68" s="12">
        <v>63109</v>
      </c>
      <c r="F68" s="12">
        <v>76632</v>
      </c>
      <c r="G68" s="13">
        <v>90155</v>
      </c>
      <c r="H68" s="14"/>
    </row>
    <row r="69" spans="2:8" x14ac:dyDescent="0.3">
      <c r="B69" s="15">
        <v>61</v>
      </c>
      <c r="C69" s="11">
        <v>28121</v>
      </c>
      <c r="D69" s="12">
        <v>46869</v>
      </c>
      <c r="E69" s="12">
        <v>65616</v>
      </c>
      <c r="F69" s="12">
        <v>79677</v>
      </c>
      <c r="G69" s="13">
        <v>93738</v>
      </c>
      <c r="H69" s="14"/>
    </row>
    <row r="70" spans="2:8" x14ac:dyDescent="0.3">
      <c r="B70" s="15">
        <v>62</v>
      </c>
      <c r="C70" s="11">
        <v>28820</v>
      </c>
      <c r="D70" s="12">
        <v>48033</v>
      </c>
      <c r="E70" s="12">
        <v>67246</v>
      </c>
      <c r="F70" s="12">
        <v>81656</v>
      </c>
      <c r="G70" s="13">
        <v>96066</v>
      </c>
      <c r="H70" s="14"/>
    </row>
    <row r="71" spans="2:8" x14ac:dyDescent="0.3">
      <c r="B71" s="15">
        <v>63</v>
      </c>
      <c r="C71" s="11">
        <v>29536</v>
      </c>
      <c r="D71" s="12">
        <v>49226</v>
      </c>
      <c r="E71" s="12">
        <v>68917</v>
      </c>
      <c r="F71" s="12">
        <v>83685</v>
      </c>
      <c r="G71" s="13">
        <v>98453</v>
      </c>
      <c r="H71" s="14"/>
    </row>
    <row r="72" spans="2:8" x14ac:dyDescent="0.3">
      <c r="B72" s="15">
        <v>64</v>
      </c>
      <c r="C72" s="11">
        <v>30270</v>
      </c>
      <c r="D72" s="12">
        <v>50450</v>
      </c>
      <c r="E72" s="12">
        <v>70629</v>
      </c>
      <c r="F72" s="12">
        <v>85764</v>
      </c>
      <c r="G72" s="13">
        <v>100899</v>
      </c>
      <c r="H72" s="14"/>
    </row>
    <row r="73" spans="2:8" x14ac:dyDescent="0.3">
      <c r="B73" s="15">
        <v>65</v>
      </c>
      <c r="C73" s="11">
        <v>30571</v>
      </c>
      <c r="D73" s="12">
        <v>50951</v>
      </c>
      <c r="E73" s="12">
        <v>71331</v>
      </c>
      <c r="F73" s="12">
        <v>86617</v>
      </c>
      <c r="G73" s="13">
        <v>101902</v>
      </c>
      <c r="H73" s="14"/>
    </row>
    <row r="74" spans="2:8" x14ac:dyDescent="0.3">
      <c r="B74" s="15">
        <v>66</v>
      </c>
      <c r="C74" s="11">
        <v>30875</v>
      </c>
      <c r="D74" s="12">
        <v>51458</v>
      </c>
      <c r="E74" s="12">
        <v>72041</v>
      </c>
      <c r="F74" s="12">
        <v>87478</v>
      </c>
      <c r="G74" s="13">
        <v>102915</v>
      </c>
      <c r="H74" s="14"/>
    </row>
    <row r="75" spans="2:8" x14ac:dyDescent="0.3">
      <c r="B75" s="15">
        <v>67</v>
      </c>
      <c r="C75" s="11">
        <v>31181</v>
      </c>
      <c r="D75" s="12">
        <v>51969</v>
      </c>
      <c r="E75" s="12">
        <v>72757</v>
      </c>
      <c r="F75" s="12">
        <v>88348</v>
      </c>
      <c r="G75" s="13">
        <v>103938</v>
      </c>
      <c r="H75" s="14"/>
    </row>
    <row r="76" spans="2:8" x14ac:dyDescent="0.3">
      <c r="B76" s="15">
        <v>68</v>
      </c>
      <c r="C76" s="11">
        <v>31491</v>
      </c>
      <c r="D76" s="12">
        <v>52486</v>
      </c>
      <c r="E76" s="12">
        <v>73480</v>
      </c>
      <c r="F76" s="12">
        <v>89226</v>
      </c>
      <c r="G76" s="13">
        <v>104972</v>
      </c>
      <c r="H76" s="14"/>
    </row>
    <row r="77" spans="2:8" x14ac:dyDescent="0.3">
      <c r="B77" s="15">
        <v>69</v>
      </c>
      <c r="C77" s="11">
        <v>31805</v>
      </c>
      <c r="D77" s="12">
        <v>53008</v>
      </c>
      <c r="E77" s="12">
        <v>74211</v>
      </c>
      <c r="F77" s="12">
        <v>90113</v>
      </c>
      <c r="G77" s="13">
        <v>106015</v>
      </c>
      <c r="H77" s="14"/>
    </row>
    <row r="78" spans="2:8" x14ac:dyDescent="0.3">
      <c r="B78" s="17">
        <v>70</v>
      </c>
      <c r="C78" s="18">
        <v>32121</v>
      </c>
      <c r="D78" s="19">
        <v>53535</v>
      </c>
      <c r="E78" s="19">
        <v>74949</v>
      </c>
      <c r="F78" s="19">
        <v>91009</v>
      </c>
      <c r="G78" s="20">
        <v>107070</v>
      </c>
      <c r="H78" s="14"/>
    </row>
    <row r="79" spans="2:8" x14ac:dyDescent="0.3">
      <c r="B79" s="21"/>
      <c r="C79" s="21"/>
      <c r="D79" s="21"/>
      <c r="E79" s="21"/>
      <c r="F79" s="21"/>
      <c r="G79" s="21"/>
    </row>
  </sheetData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showGridLines="0" view="pageBreakPreview" zoomScale="80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4.4" x14ac:dyDescent="0.3"/>
  <cols>
    <col min="1" max="1" width="3.5546875" customWidth="1"/>
  </cols>
  <sheetData>
    <row r="1" spans="2:7" ht="21" x14ac:dyDescent="0.4">
      <c r="B1" s="1" t="s">
        <v>0</v>
      </c>
      <c r="C1" s="1"/>
      <c r="D1" s="1"/>
      <c r="E1" s="1"/>
      <c r="F1" s="1"/>
      <c r="G1" s="1"/>
    </row>
    <row r="2" spans="2:7" ht="18" x14ac:dyDescent="0.35">
      <c r="B2" s="2" t="s">
        <v>1</v>
      </c>
    </row>
    <row r="3" spans="2:7" ht="15.6" x14ac:dyDescent="0.3">
      <c r="B3" s="3" t="s">
        <v>2</v>
      </c>
      <c r="C3" s="4"/>
      <c r="D3" s="4"/>
      <c r="E3" s="4"/>
      <c r="F3" s="4"/>
      <c r="G3" s="4"/>
    </row>
    <row r="4" spans="2:7" ht="15.6" x14ac:dyDescent="0.3">
      <c r="B4" s="3" t="s">
        <v>3</v>
      </c>
      <c r="C4" s="4"/>
      <c r="D4" s="4"/>
      <c r="E4" s="4"/>
      <c r="F4" s="4"/>
      <c r="G4" s="4"/>
    </row>
    <row r="5" spans="2:7" ht="15.6" x14ac:dyDescent="0.3">
      <c r="B5" s="5" t="s">
        <v>13</v>
      </c>
    </row>
    <row r="6" spans="2:7" x14ac:dyDescent="0.3">
      <c r="B6" s="6" t="s">
        <v>14</v>
      </c>
      <c r="C6" s="6"/>
    </row>
    <row r="7" spans="2:7" x14ac:dyDescent="0.3">
      <c r="B7" s="7" t="s">
        <v>6</v>
      </c>
      <c r="C7" s="8" t="s">
        <v>7</v>
      </c>
      <c r="D7" s="9" t="s">
        <v>8</v>
      </c>
      <c r="E7" s="9" t="s">
        <v>9</v>
      </c>
      <c r="F7" s="9" t="s">
        <v>10</v>
      </c>
      <c r="G7" s="10" t="s">
        <v>11</v>
      </c>
    </row>
    <row r="8" spans="2:7" x14ac:dyDescent="0.3">
      <c r="B8" s="15">
        <v>18</v>
      </c>
      <c r="C8" s="11">
        <v>6568</v>
      </c>
      <c r="D8" s="12">
        <v>10947</v>
      </c>
      <c r="E8" s="12">
        <v>15326</v>
      </c>
      <c r="F8" s="12">
        <v>18610</v>
      </c>
      <c r="G8" s="13">
        <v>21894</v>
      </c>
    </row>
    <row r="9" spans="2:7" x14ac:dyDescent="0.3">
      <c r="B9" s="15">
        <v>19</v>
      </c>
      <c r="C9" s="11">
        <v>6568</v>
      </c>
      <c r="D9" s="12">
        <v>10947</v>
      </c>
      <c r="E9" s="12">
        <v>15326</v>
      </c>
      <c r="F9" s="12">
        <v>18610</v>
      </c>
      <c r="G9" s="13">
        <v>21894</v>
      </c>
    </row>
    <row r="10" spans="2:7" x14ac:dyDescent="0.3">
      <c r="B10" s="15">
        <v>20</v>
      </c>
      <c r="C10" s="11">
        <v>6568</v>
      </c>
      <c r="D10" s="12">
        <v>10947</v>
      </c>
      <c r="E10" s="12">
        <v>15326</v>
      </c>
      <c r="F10" s="12">
        <v>18610</v>
      </c>
      <c r="G10" s="13">
        <v>21894</v>
      </c>
    </row>
    <row r="11" spans="2:7" x14ac:dyDescent="0.3">
      <c r="B11" s="15">
        <v>21</v>
      </c>
      <c r="C11" s="11">
        <v>7536</v>
      </c>
      <c r="D11" s="12">
        <v>12561</v>
      </c>
      <c r="E11" s="12">
        <v>17585</v>
      </c>
      <c r="F11" s="12">
        <v>21353</v>
      </c>
      <c r="G11" s="13">
        <v>25121</v>
      </c>
    </row>
    <row r="12" spans="2:7" x14ac:dyDescent="0.3">
      <c r="B12" s="15">
        <v>22</v>
      </c>
      <c r="C12" s="11">
        <v>7680</v>
      </c>
      <c r="D12" s="12">
        <v>12800</v>
      </c>
      <c r="E12" s="12">
        <v>17920</v>
      </c>
      <c r="F12" s="12">
        <v>21760</v>
      </c>
      <c r="G12" s="13">
        <v>25600</v>
      </c>
    </row>
    <row r="13" spans="2:7" x14ac:dyDescent="0.3">
      <c r="B13" s="15">
        <v>23</v>
      </c>
      <c r="C13" s="11">
        <v>7826</v>
      </c>
      <c r="D13" s="12">
        <v>13044</v>
      </c>
      <c r="E13" s="12">
        <v>18261</v>
      </c>
      <c r="F13" s="12">
        <v>22175</v>
      </c>
      <c r="G13" s="13">
        <v>26088</v>
      </c>
    </row>
    <row r="14" spans="2:7" x14ac:dyDescent="0.3">
      <c r="B14" s="15">
        <v>24</v>
      </c>
      <c r="C14" s="11">
        <v>7976</v>
      </c>
      <c r="D14" s="12">
        <v>13293</v>
      </c>
      <c r="E14" s="12">
        <v>18610</v>
      </c>
      <c r="F14" s="12">
        <v>22598</v>
      </c>
      <c r="G14" s="13">
        <v>26585</v>
      </c>
    </row>
    <row r="15" spans="2:7" x14ac:dyDescent="0.3">
      <c r="B15" s="15">
        <v>25</v>
      </c>
      <c r="C15" s="11">
        <v>8128</v>
      </c>
      <c r="D15" s="12">
        <v>13547</v>
      </c>
      <c r="E15" s="12">
        <v>18965</v>
      </c>
      <c r="F15" s="12">
        <v>23029</v>
      </c>
      <c r="G15" s="13">
        <v>27093</v>
      </c>
    </row>
    <row r="16" spans="2:7" x14ac:dyDescent="0.3">
      <c r="B16" s="15">
        <v>26</v>
      </c>
      <c r="C16" s="11">
        <v>8170</v>
      </c>
      <c r="D16" s="12">
        <v>13617</v>
      </c>
      <c r="E16" s="12">
        <v>19064</v>
      </c>
      <c r="F16" s="12">
        <v>23149</v>
      </c>
      <c r="G16" s="13">
        <v>27234</v>
      </c>
    </row>
    <row r="17" spans="2:7" x14ac:dyDescent="0.3">
      <c r="B17" s="15">
        <v>27</v>
      </c>
      <c r="C17" s="11">
        <v>8326</v>
      </c>
      <c r="D17" s="12">
        <v>13877</v>
      </c>
      <c r="E17" s="12">
        <v>19428</v>
      </c>
      <c r="F17" s="12">
        <v>23591</v>
      </c>
      <c r="G17" s="13">
        <v>27755</v>
      </c>
    </row>
    <row r="18" spans="2:7" x14ac:dyDescent="0.3">
      <c r="B18" s="15">
        <v>28</v>
      </c>
      <c r="C18" s="11">
        <v>8486</v>
      </c>
      <c r="D18" s="12">
        <v>14143</v>
      </c>
      <c r="E18" s="12">
        <v>19800</v>
      </c>
      <c r="F18" s="12">
        <v>24043</v>
      </c>
      <c r="G18" s="13">
        <v>28286</v>
      </c>
    </row>
    <row r="19" spans="2:7" x14ac:dyDescent="0.3">
      <c r="B19" s="15">
        <v>29</v>
      </c>
      <c r="C19" s="11">
        <v>8648</v>
      </c>
      <c r="D19" s="12">
        <v>14414</v>
      </c>
      <c r="E19" s="12">
        <v>20179</v>
      </c>
      <c r="F19" s="12">
        <v>24503</v>
      </c>
      <c r="G19" s="13">
        <v>28827</v>
      </c>
    </row>
    <row r="20" spans="2:7" x14ac:dyDescent="0.3">
      <c r="B20" s="15">
        <v>30</v>
      </c>
      <c r="C20" s="11">
        <v>8814</v>
      </c>
      <c r="D20" s="12">
        <v>14690</v>
      </c>
      <c r="E20" s="12">
        <v>20566</v>
      </c>
      <c r="F20" s="12">
        <v>24973</v>
      </c>
      <c r="G20" s="13">
        <v>29380</v>
      </c>
    </row>
    <row r="21" spans="2:7" x14ac:dyDescent="0.3">
      <c r="B21" s="15">
        <v>31</v>
      </c>
      <c r="C21" s="11">
        <v>8858</v>
      </c>
      <c r="D21" s="12">
        <v>14763</v>
      </c>
      <c r="E21" s="12">
        <v>20669</v>
      </c>
      <c r="F21" s="12">
        <v>25098</v>
      </c>
      <c r="G21" s="13">
        <v>29527</v>
      </c>
    </row>
    <row r="22" spans="2:7" x14ac:dyDescent="0.3">
      <c r="B22" s="15">
        <v>32</v>
      </c>
      <c r="C22" s="11">
        <v>9028</v>
      </c>
      <c r="D22" s="12">
        <v>15047</v>
      </c>
      <c r="E22" s="12">
        <v>21065</v>
      </c>
      <c r="F22" s="12">
        <v>25580</v>
      </c>
      <c r="G22" s="13">
        <v>30094</v>
      </c>
    </row>
    <row r="23" spans="2:7" x14ac:dyDescent="0.3">
      <c r="B23" s="15">
        <v>33</v>
      </c>
      <c r="C23" s="11">
        <v>9201</v>
      </c>
      <c r="D23" s="12">
        <v>15336</v>
      </c>
      <c r="E23" s="12">
        <v>21470</v>
      </c>
      <c r="F23" s="12">
        <v>26071</v>
      </c>
      <c r="G23" s="13">
        <v>30671</v>
      </c>
    </row>
    <row r="24" spans="2:7" x14ac:dyDescent="0.3">
      <c r="B24" s="15">
        <v>34</v>
      </c>
      <c r="C24" s="11">
        <v>9378</v>
      </c>
      <c r="D24" s="12">
        <v>15630</v>
      </c>
      <c r="E24" s="12">
        <v>21883</v>
      </c>
      <c r="F24" s="12">
        <v>26572</v>
      </c>
      <c r="G24" s="13">
        <v>31261</v>
      </c>
    </row>
    <row r="25" spans="2:7" x14ac:dyDescent="0.3">
      <c r="B25" s="15">
        <v>35</v>
      </c>
      <c r="C25" s="11">
        <v>9829</v>
      </c>
      <c r="D25" s="12">
        <v>16382</v>
      </c>
      <c r="E25" s="12">
        <v>22935</v>
      </c>
      <c r="F25" s="12">
        <v>27849</v>
      </c>
      <c r="G25" s="13">
        <v>32764</v>
      </c>
    </row>
    <row r="26" spans="2:7" x14ac:dyDescent="0.3">
      <c r="B26" s="15">
        <v>36</v>
      </c>
      <c r="C26" s="11">
        <v>10010</v>
      </c>
      <c r="D26" s="12">
        <v>16684</v>
      </c>
      <c r="E26" s="12">
        <v>23357</v>
      </c>
      <c r="F26" s="12">
        <v>28362</v>
      </c>
      <c r="G26" s="13">
        <v>33367</v>
      </c>
    </row>
    <row r="27" spans="2:7" x14ac:dyDescent="0.3">
      <c r="B27" s="15">
        <v>37</v>
      </c>
      <c r="C27" s="11">
        <v>10493</v>
      </c>
      <c r="D27" s="12">
        <v>17488</v>
      </c>
      <c r="E27" s="12">
        <v>24483</v>
      </c>
      <c r="F27" s="12">
        <v>29730</v>
      </c>
      <c r="G27" s="13">
        <v>34976</v>
      </c>
    </row>
    <row r="28" spans="2:7" x14ac:dyDescent="0.3">
      <c r="B28" s="15">
        <v>38</v>
      </c>
      <c r="C28" s="11">
        <v>10999</v>
      </c>
      <c r="D28" s="12">
        <v>18332</v>
      </c>
      <c r="E28" s="12">
        <v>25665</v>
      </c>
      <c r="F28" s="12">
        <v>31165</v>
      </c>
      <c r="G28" s="13">
        <v>36665</v>
      </c>
    </row>
    <row r="29" spans="2:7" x14ac:dyDescent="0.3">
      <c r="B29" s="15">
        <v>39</v>
      </c>
      <c r="C29" s="11">
        <v>11531</v>
      </c>
      <c r="D29" s="12">
        <v>19219</v>
      </c>
      <c r="E29" s="12">
        <v>26907</v>
      </c>
      <c r="F29" s="12">
        <v>32672</v>
      </c>
      <c r="G29" s="13">
        <v>38438</v>
      </c>
    </row>
    <row r="30" spans="2:7" x14ac:dyDescent="0.3">
      <c r="B30" s="15">
        <v>40</v>
      </c>
      <c r="C30" s="11">
        <v>12090</v>
      </c>
      <c r="D30" s="12">
        <v>20150</v>
      </c>
      <c r="E30" s="12">
        <v>28210</v>
      </c>
      <c r="F30" s="12">
        <v>34255</v>
      </c>
      <c r="G30" s="13">
        <v>40300</v>
      </c>
    </row>
    <row r="31" spans="2:7" x14ac:dyDescent="0.3">
      <c r="B31" s="15">
        <v>41</v>
      </c>
      <c r="C31" s="11">
        <v>12677</v>
      </c>
      <c r="D31" s="12">
        <v>21128</v>
      </c>
      <c r="E31" s="12">
        <v>29579</v>
      </c>
      <c r="F31" s="12">
        <v>35917</v>
      </c>
      <c r="G31" s="13">
        <v>42255</v>
      </c>
    </row>
    <row r="32" spans="2:7" x14ac:dyDescent="0.3">
      <c r="B32" s="15">
        <v>42</v>
      </c>
      <c r="C32" s="11">
        <v>13292</v>
      </c>
      <c r="D32" s="12">
        <v>22154</v>
      </c>
      <c r="E32" s="12">
        <v>31016</v>
      </c>
      <c r="F32" s="12">
        <v>37662</v>
      </c>
      <c r="G32" s="13">
        <v>44308</v>
      </c>
    </row>
    <row r="33" spans="2:7" x14ac:dyDescent="0.3">
      <c r="B33" s="15">
        <v>43</v>
      </c>
      <c r="C33" s="11">
        <v>13939</v>
      </c>
      <c r="D33" s="12">
        <v>23232</v>
      </c>
      <c r="E33" s="12">
        <v>32524</v>
      </c>
      <c r="F33" s="12">
        <v>39494</v>
      </c>
      <c r="G33" s="13">
        <v>46463</v>
      </c>
    </row>
    <row r="34" spans="2:7" x14ac:dyDescent="0.3">
      <c r="B34" s="15">
        <v>44</v>
      </c>
      <c r="C34" s="11">
        <v>14618</v>
      </c>
      <c r="D34" s="12">
        <v>24363</v>
      </c>
      <c r="E34" s="12">
        <v>34109</v>
      </c>
      <c r="F34" s="12">
        <v>41418</v>
      </c>
      <c r="G34" s="13">
        <v>48727</v>
      </c>
    </row>
    <row r="35" spans="2:7" x14ac:dyDescent="0.3">
      <c r="B35" s="15">
        <v>45</v>
      </c>
      <c r="C35" s="11">
        <v>16044</v>
      </c>
      <c r="D35" s="12">
        <v>26740</v>
      </c>
      <c r="E35" s="12">
        <v>37436</v>
      </c>
      <c r="F35" s="12">
        <v>45458</v>
      </c>
      <c r="G35" s="13">
        <v>53480</v>
      </c>
    </row>
    <row r="36" spans="2:7" x14ac:dyDescent="0.3">
      <c r="B36" s="15">
        <v>46</v>
      </c>
      <c r="C36" s="11">
        <v>16697</v>
      </c>
      <c r="D36" s="12">
        <v>27829</v>
      </c>
      <c r="E36" s="12">
        <v>38961</v>
      </c>
      <c r="F36" s="12">
        <v>47309</v>
      </c>
      <c r="G36" s="13">
        <v>55658</v>
      </c>
    </row>
    <row r="37" spans="2:7" x14ac:dyDescent="0.3">
      <c r="B37" s="15">
        <v>47</v>
      </c>
      <c r="C37" s="11">
        <v>17923</v>
      </c>
      <c r="D37" s="12">
        <v>29871</v>
      </c>
      <c r="E37" s="12">
        <v>41820</v>
      </c>
      <c r="F37" s="12">
        <v>50781</v>
      </c>
      <c r="G37" s="13">
        <v>59742</v>
      </c>
    </row>
    <row r="38" spans="2:7" x14ac:dyDescent="0.3">
      <c r="B38" s="15">
        <v>48</v>
      </c>
      <c r="C38" s="11">
        <v>19240</v>
      </c>
      <c r="D38" s="12">
        <v>32067</v>
      </c>
      <c r="E38" s="12">
        <v>44893</v>
      </c>
      <c r="F38" s="12">
        <v>54513</v>
      </c>
      <c r="G38" s="13">
        <v>64133</v>
      </c>
    </row>
    <row r="39" spans="2:7" x14ac:dyDescent="0.3">
      <c r="B39" s="15">
        <v>49</v>
      </c>
      <c r="C39" s="11">
        <v>20184</v>
      </c>
      <c r="D39" s="12">
        <v>33640</v>
      </c>
      <c r="E39" s="12">
        <v>47096</v>
      </c>
      <c r="F39" s="12">
        <v>57188</v>
      </c>
      <c r="G39" s="13">
        <v>67280</v>
      </c>
    </row>
    <row r="40" spans="2:7" x14ac:dyDescent="0.3">
      <c r="B40" s="15">
        <v>50</v>
      </c>
      <c r="C40" s="11">
        <v>21175</v>
      </c>
      <c r="D40" s="12">
        <v>35292</v>
      </c>
      <c r="E40" s="12">
        <v>49409</v>
      </c>
      <c r="F40" s="12">
        <v>59996</v>
      </c>
      <c r="G40" s="13">
        <v>70584</v>
      </c>
    </row>
    <row r="41" spans="2:7" x14ac:dyDescent="0.3">
      <c r="B41" s="15">
        <v>51</v>
      </c>
      <c r="C41" s="11">
        <v>22216</v>
      </c>
      <c r="D41" s="12">
        <v>37027</v>
      </c>
      <c r="E41" s="12">
        <v>51837</v>
      </c>
      <c r="F41" s="12">
        <v>62945</v>
      </c>
      <c r="G41" s="13">
        <v>74053</v>
      </c>
    </row>
    <row r="42" spans="2:7" x14ac:dyDescent="0.3">
      <c r="B42" s="15">
        <v>52</v>
      </c>
      <c r="C42" s="11">
        <v>23309</v>
      </c>
      <c r="D42" s="12">
        <v>38848</v>
      </c>
      <c r="E42" s="12">
        <v>54387</v>
      </c>
      <c r="F42" s="12">
        <v>66042</v>
      </c>
      <c r="G42" s="13">
        <v>77696</v>
      </c>
    </row>
    <row r="43" spans="2:7" x14ac:dyDescent="0.3">
      <c r="B43" s="15">
        <v>53</v>
      </c>
      <c r="C43" s="11">
        <v>24456</v>
      </c>
      <c r="D43" s="12">
        <v>40760</v>
      </c>
      <c r="E43" s="12">
        <v>57065</v>
      </c>
      <c r="F43" s="12">
        <v>69293</v>
      </c>
      <c r="G43" s="13">
        <v>81521</v>
      </c>
    </row>
    <row r="44" spans="2:7" x14ac:dyDescent="0.3">
      <c r="B44" s="15">
        <v>54</v>
      </c>
      <c r="C44" s="11">
        <v>25661</v>
      </c>
      <c r="D44" s="12">
        <v>42768</v>
      </c>
      <c r="E44" s="12">
        <v>59876</v>
      </c>
      <c r="F44" s="12">
        <v>72706</v>
      </c>
      <c r="G44" s="13">
        <v>85537</v>
      </c>
    </row>
    <row r="45" spans="2:7" x14ac:dyDescent="0.3">
      <c r="B45" s="15">
        <v>55</v>
      </c>
      <c r="C45" s="11">
        <v>26926</v>
      </c>
      <c r="D45" s="12">
        <v>44877</v>
      </c>
      <c r="E45" s="12">
        <v>62828</v>
      </c>
      <c r="F45" s="12">
        <v>76291</v>
      </c>
      <c r="G45" s="13">
        <v>89754</v>
      </c>
    </row>
    <row r="46" spans="2:7" x14ac:dyDescent="0.3">
      <c r="B46" s="15">
        <v>56</v>
      </c>
      <c r="C46" s="11">
        <v>27585</v>
      </c>
      <c r="D46" s="12">
        <v>45975</v>
      </c>
      <c r="E46" s="12">
        <v>64365</v>
      </c>
      <c r="F46" s="12">
        <v>78158</v>
      </c>
      <c r="G46" s="13">
        <v>91950</v>
      </c>
    </row>
    <row r="47" spans="2:7" x14ac:dyDescent="0.3">
      <c r="B47" s="15">
        <v>57</v>
      </c>
      <c r="C47" s="11">
        <v>28946</v>
      </c>
      <c r="D47" s="12">
        <v>48244</v>
      </c>
      <c r="E47" s="12">
        <v>67541</v>
      </c>
      <c r="F47" s="12">
        <v>82014</v>
      </c>
      <c r="G47" s="13">
        <v>96488</v>
      </c>
    </row>
    <row r="48" spans="2:7" x14ac:dyDescent="0.3">
      <c r="B48" s="15">
        <v>58</v>
      </c>
      <c r="C48" s="11">
        <v>30376</v>
      </c>
      <c r="D48" s="12">
        <v>50626</v>
      </c>
      <c r="E48" s="12">
        <v>70876</v>
      </c>
      <c r="F48" s="12">
        <v>86064</v>
      </c>
      <c r="G48" s="13">
        <v>101252</v>
      </c>
    </row>
    <row r="49" spans="2:7" x14ac:dyDescent="0.3">
      <c r="B49" s="15">
        <v>59</v>
      </c>
      <c r="C49" s="11">
        <v>31876</v>
      </c>
      <c r="D49" s="12">
        <v>53127</v>
      </c>
      <c r="E49" s="12">
        <v>74378</v>
      </c>
      <c r="F49" s="12">
        <v>90317</v>
      </c>
      <c r="G49" s="13">
        <v>106255</v>
      </c>
    </row>
    <row r="50" spans="2:7" x14ac:dyDescent="0.3">
      <c r="B50" s="15">
        <v>60</v>
      </c>
      <c r="C50" s="11">
        <v>33137</v>
      </c>
      <c r="D50" s="12">
        <v>55228</v>
      </c>
      <c r="E50" s="12">
        <v>77320</v>
      </c>
      <c r="F50" s="12">
        <v>93888</v>
      </c>
      <c r="G50" s="13">
        <v>110457</v>
      </c>
    </row>
    <row r="51" spans="2:7" x14ac:dyDescent="0.3">
      <c r="B51" s="15">
        <v>61</v>
      </c>
      <c r="C51" s="11">
        <v>34448</v>
      </c>
      <c r="D51" s="12">
        <v>57414</v>
      </c>
      <c r="E51" s="12">
        <v>80379</v>
      </c>
      <c r="F51" s="12">
        <v>97603</v>
      </c>
      <c r="G51" s="13">
        <v>114827</v>
      </c>
    </row>
    <row r="52" spans="2:7" x14ac:dyDescent="0.3">
      <c r="B52" s="15">
        <v>62</v>
      </c>
      <c r="C52" s="11">
        <v>35300</v>
      </c>
      <c r="D52" s="12">
        <v>58834</v>
      </c>
      <c r="E52" s="12">
        <v>82368</v>
      </c>
      <c r="F52" s="12">
        <v>100018</v>
      </c>
      <c r="G52" s="13">
        <v>117668</v>
      </c>
    </row>
    <row r="53" spans="2:7" x14ac:dyDescent="0.3">
      <c r="B53" s="15">
        <v>63</v>
      </c>
      <c r="C53" s="11">
        <v>36174</v>
      </c>
      <c r="D53" s="12">
        <v>60290</v>
      </c>
      <c r="E53" s="12">
        <v>84406</v>
      </c>
      <c r="F53" s="12">
        <v>102493</v>
      </c>
      <c r="G53" s="13">
        <v>120580</v>
      </c>
    </row>
    <row r="54" spans="2:7" x14ac:dyDescent="0.3">
      <c r="B54" s="15">
        <v>64</v>
      </c>
      <c r="C54" s="11">
        <v>37069</v>
      </c>
      <c r="D54" s="12">
        <v>61782</v>
      </c>
      <c r="E54" s="12">
        <v>86495</v>
      </c>
      <c r="F54" s="12">
        <v>105030</v>
      </c>
      <c r="G54" s="13">
        <v>123564</v>
      </c>
    </row>
    <row r="55" spans="2:7" x14ac:dyDescent="0.3">
      <c r="B55" s="15">
        <v>65</v>
      </c>
      <c r="C55" s="11">
        <v>37436</v>
      </c>
      <c r="D55" s="12">
        <v>62394</v>
      </c>
      <c r="E55" s="12">
        <v>87352</v>
      </c>
      <c r="F55" s="12">
        <v>106070</v>
      </c>
      <c r="G55" s="13">
        <v>124788</v>
      </c>
    </row>
    <row r="56" spans="2:7" x14ac:dyDescent="0.3">
      <c r="B56" s="15">
        <v>66</v>
      </c>
      <c r="C56" s="11">
        <v>37807</v>
      </c>
      <c r="D56" s="12">
        <v>63012</v>
      </c>
      <c r="E56" s="12">
        <v>88217</v>
      </c>
      <c r="F56" s="12">
        <v>107120</v>
      </c>
      <c r="G56" s="13">
        <v>126024</v>
      </c>
    </row>
    <row r="57" spans="2:7" x14ac:dyDescent="0.3">
      <c r="B57" s="15">
        <v>67</v>
      </c>
      <c r="C57" s="11">
        <v>38182</v>
      </c>
      <c r="D57" s="12">
        <v>63636</v>
      </c>
      <c r="E57" s="12">
        <v>89090</v>
      </c>
      <c r="F57" s="12">
        <v>108181</v>
      </c>
      <c r="G57" s="13">
        <v>127272</v>
      </c>
    </row>
    <row r="58" spans="2:7" x14ac:dyDescent="0.3">
      <c r="B58" s="15">
        <v>68</v>
      </c>
      <c r="C58" s="11">
        <v>38560</v>
      </c>
      <c r="D58" s="12">
        <v>64266</v>
      </c>
      <c r="E58" s="12">
        <v>89973</v>
      </c>
      <c r="F58" s="12">
        <v>109253</v>
      </c>
      <c r="G58" s="13">
        <v>128533</v>
      </c>
    </row>
    <row r="59" spans="2:7" x14ac:dyDescent="0.3">
      <c r="B59" s="15">
        <v>69</v>
      </c>
      <c r="C59" s="11">
        <v>38942</v>
      </c>
      <c r="D59" s="12">
        <v>64903</v>
      </c>
      <c r="E59" s="12">
        <v>90864</v>
      </c>
      <c r="F59" s="12">
        <v>110335</v>
      </c>
      <c r="G59" s="13">
        <v>129806</v>
      </c>
    </row>
    <row r="60" spans="2:7" x14ac:dyDescent="0.3">
      <c r="B60" s="17">
        <v>70</v>
      </c>
      <c r="C60" s="18">
        <v>39328</v>
      </c>
      <c r="D60" s="19">
        <v>65546</v>
      </c>
      <c r="E60" s="19">
        <v>91765</v>
      </c>
      <c r="F60" s="19">
        <v>111428</v>
      </c>
      <c r="G60" s="20">
        <v>131092</v>
      </c>
    </row>
  </sheetData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view="pageBreakPreview" zoomScale="60" zoomScaleNormal="90" workbookViewId="0">
      <selection activeCell="C14" sqref="C14"/>
    </sheetView>
  </sheetViews>
  <sheetFormatPr defaultColWidth="9.109375" defaultRowHeight="21" x14ac:dyDescent="0.4"/>
  <cols>
    <col min="1" max="1" width="9.109375" style="23"/>
    <col min="2" max="2" width="46.5546875" style="22" customWidth="1"/>
    <col min="3" max="3" width="39.88671875" style="22" customWidth="1"/>
    <col min="4" max="4" width="12.88671875" style="22" customWidth="1"/>
    <col min="5" max="16384" width="9.109375" style="22"/>
  </cols>
  <sheetData>
    <row r="1" spans="1:5" ht="25.8" x14ac:dyDescent="0.5">
      <c r="A1" s="111" t="s">
        <v>0</v>
      </c>
      <c r="B1" s="111"/>
      <c r="C1" s="111"/>
      <c r="D1" s="111"/>
      <c r="E1" s="111"/>
    </row>
    <row r="3" spans="1:5" ht="25.8" x14ac:dyDescent="0.5">
      <c r="B3" s="24" t="s">
        <v>15</v>
      </c>
    </row>
    <row r="4" spans="1:5" x14ac:dyDescent="0.4">
      <c r="B4" s="25"/>
    </row>
    <row r="6" spans="1:5" x14ac:dyDescent="0.4">
      <c r="A6" s="26"/>
      <c r="B6" s="27" t="s">
        <v>15</v>
      </c>
    </row>
    <row r="7" spans="1:5" ht="21.6" thickBot="1" x14ac:dyDescent="0.45"/>
    <row r="8" spans="1:5" x14ac:dyDescent="0.4">
      <c r="B8" s="28" t="s">
        <v>16</v>
      </c>
      <c r="C8" s="29" t="s">
        <v>17</v>
      </c>
      <c r="D8" s="30" t="s">
        <v>18</v>
      </c>
    </row>
    <row r="9" spans="1:5" ht="54" x14ac:dyDescent="0.4">
      <c r="B9" s="107" t="s">
        <v>19</v>
      </c>
      <c r="C9" s="109" t="s">
        <v>20</v>
      </c>
      <c r="D9" s="31">
        <v>0</v>
      </c>
    </row>
    <row r="10" spans="1:5" ht="21.6" thickBot="1" x14ac:dyDescent="0.45">
      <c r="B10" s="108" t="s">
        <v>21</v>
      </c>
      <c r="C10" s="110" t="s">
        <v>22</v>
      </c>
      <c r="D10" s="32">
        <v>0.1</v>
      </c>
    </row>
    <row r="12" spans="1:5" x14ac:dyDescent="0.4">
      <c r="A12" s="26"/>
      <c r="B12" s="27"/>
    </row>
    <row r="13" spans="1:5" ht="25.8" x14ac:dyDescent="0.5">
      <c r="B13" s="24" t="s">
        <v>23</v>
      </c>
    </row>
    <row r="14" spans="1:5" x14ac:dyDescent="0.4">
      <c r="B14" s="33"/>
      <c r="C14" s="34"/>
    </row>
    <row r="15" spans="1:5" x14ac:dyDescent="0.4">
      <c r="A15" s="26"/>
      <c r="B15" s="27" t="s">
        <v>24</v>
      </c>
    </row>
    <row r="16" spans="1:5" ht="21.6" thickBot="1" x14ac:dyDescent="0.45"/>
    <row r="17" spans="1:4" x14ac:dyDescent="0.4">
      <c r="B17" s="38" t="s">
        <v>25</v>
      </c>
      <c r="C17" s="39" t="s">
        <v>18</v>
      </c>
    </row>
    <row r="18" spans="1:4" x14ac:dyDescent="0.4">
      <c r="B18" s="40" t="s">
        <v>26</v>
      </c>
      <c r="C18" s="41">
        <v>0</v>
      </c>
    </row>
    <row r="19" spans="1:4" x14ac:dyDescent="0.4">
      <c r="A19" s="42"/>
      <c r="B19" s="40" t="s">
        <v>27</v>
      </c>
      <c r="C19" s="41">
        <v>0.06</v>
      </c>
      <c r="D19" s="35"/>
    </row>
    <row r="20" spans="1:4" ht="21.6" thickBot="1" x14ac:dyDescent="0.45">
      <c r="A20" s="43"/>
      <c r="B20" s="44" t="s">
        <v>28</v>
      </c>
      <c r="C20" s="45">
        <v>0.09</v>
      </c>
      <c r="D20" s="35"/>
    </row>
    <row r="21" spans="1:4" x14ac:dyDescent="0.4">
      <c r="A21" s="43"/>
      <c r="B21" s="33"/>
      <c r="C21" s="36"/>
      <c r="D21" s="35"/>
    </row>
  </sheetData>
  <mergeCells count="1">
    <mergeCell ref="A1:E1"/>
  </mergeCells>
  <pageMargins left="0.7" right="0.7" top="0.75" bottom="0.75" header="0.3" footer="0.3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showGridLines="0" view="pageBreakPreview" zoomScale="60" zoomScaleNormal="59" workbookViewId="0">
      <selection sqref="A1:D1"/>
    </sheetView>
  </sheetViews>
  <sheetFormatPr defaultRowHeight="14.4" x14ac:dyDescent="0.3"/>
  <cols>
    <col min="2" max="2" width="27.88671875" customWidth="1"/>
    <col min="3" max="3" width="15.44140625" bestFit="1" customWidth="1"/>
    <col min="4" max="4" width="12.5546875" bestFit="1" customWidth="1"/>
  </cols>
  <sheetData>
    <row r="1" spans="1:4" ht="25.8" x14ac:dyDescent="0.5">
      <c r="A1" s="111" t="s">
        <v>0</v>
      </c>
      <c r="B1" s="111"/>
      <c r="C1" s="111"/>
      <c r="D1" s="111"/>
    </row>
    <row r="2" spans="1:4" ht="21" x14ac:dyDescent="0.4">
      <c r="A2" s="23"/>
      <c r="B2" s="22"/>
      <c r="C2" s="22"/>
      <c r="D2" s="22"/>
    </row>
    <row r="3" spans="1:4" ht="25.8" x14ac:dyDescent="0.5">
      <c r="B3" s="46" t="s">
        <v>29</v>
      </c>
      <c r="C3" s="22"/>
      <c r="D3" s="22"/>
    </row>
    <row r="4" spans="1:4" ht="21" x14ac:dyDescent="0.4">
      <c r="A4" s="23"/>
      <c r="B4" s="33"/>
      <c r="C4" s="112"/>
      <c r="D4" s="112"/>
    </row>
    <row r="5" spans="1:4" ht="21" x14ac:dyDescent="0.4">
      <c r="B5" s="27" t="s">
        <v>30</v>
      </c>
      <c r="C5" s="22"/>
      <c r="D5" s="37"/>
    </row>
    <row r="6" spans="1:4" ht="10.199999999999999" customHeight="1" thickBot="1" x14ac:dyDescent="0.45">
      <c r="A6" s="23"/>
      <c r="C6" s="22"/>
      <c r="D6" s="22"/>
    </row>
    <row r="7" spans="1:4" ht="21.6" thickBot="1" x14ac:dyDescent="0.45">
      <c r="A7" s="26"/>
      <c r="B7" s="47" t="s">
        <v>31</v>
      </c>
      <c r="C7" s="48" t="s">
        <v>32</v>
      </c>
      <c r="D7" s="22"/>
    </row>
    <row r="8" spans="1:4" ht="21" x14ac:dyDescent="0.4">
      <c r="A8" s="23"/>
      <c r="B8" s="49">
        <v>0.2</v>
      </c>
      <c r="C8" s="49">
        <v>0.6</v>
      </c>
      <c r="D8" s="22"/>
    </row>
    <row r="9" spans="1:4" ht="21" x14ac:dyDescent="0.4">
      <c r="A9" s="23"/>
      <c r="B9" s="50">
        <v>0.3</v>
      </c>
      <c r="C9" s="50">
        <v>0.4</v>
      </c>
      <c r="D9" s="22"/>
    </row>
    <row r="10" spans="1:4" ht="21.6" thickBot="1" x14ac:dyDescent="0.45">
      <c r="A10" s="26"/>
      <c r="B10" s="51">
        <v>0.4</v>
      </c>
      <c r="C10" s="51">
        <v>0.2</v>
      </c>
      <c r="D10" s="22"/>
    </row>
  </sheetData>
  <mergeCells count="2">
    <mergeCell ref="A1:D1"/>
    <mergeCell ref="C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view="pageBreakPreview" zoomScale="55" zoomScaleNormal="100" zoomScaleSheetLayoutView="55" workbookViewId="0">
      <selection activeCell="D10" sqref="D10"/>
    </sheetView>
  </sheetViews>
  <sheetFormatPr defaultColWidth="9.109375" defaultRowHeight="21" x14ac:dyDescent="0.4"/>
  <cols>
    <col min="1" max="1" width="9.109375" style="22"/>
    <col min="2" max="2" width="10.6640625" style="88" bestFit="1" customWidth="1"/>
    <col min="3" max="3" width="100.6640625" style="35" bestFit="1" customWidth="1"/>
    <col min="4" max="4" width="17.5546875" style="54" customWidth="1"/>
    <col min="5" max="5" width="28.21875" style="55" customWidth="1"/>
    <col min="6" max="6" width="9.109375" style="22"/>
    <col min="7" max="7" width="50.5546875" style="22" bestFit="1" customWidth="1"/>
    <col min="8" max="8" width="14.88671875" style="22" bestFit="1" customWidth="1"/>
    <col min="9" max="9" width="18" style="22" bestFit="1" customWidth="1"/>
    <col min="10" max="16384" width="9.109375" style="22"/>
  </cols>
  <sheetData>
    <row r="1" spans="1:9" ht="25.8" x14ac:dyDescent="0.5">
      <c r="B1" s="52"/>
      <c r="C1" s="111" t="s">
        <v>33</v>
      </c>
      <c r="D1" s="111"/>
      <c r="E1" s="111"/>
    </row>
    <row r="2" spans="1:9" ht="24" thickBot="1" x14ac:dyDescent="0.5">
      <c r="A2" s="25"/>
      <c r="B2" s="53" t="s">
        <v>34</v>
      </c>
    </row>
    <row r="3" spans="1:9" s="56" customFormat="1" x14ac:dyDescent="0.4">
      <c r="B3" s="57"/>
      <c r="C3" s="58"/>
      <c r="D3" s="59"/>
      <c r="E3" s="60"/>
      <c r="G3" s="61"/>
      <c r="H3" s="62"/>
      <c r="I3" s="62"/>
    </row>
    <row r="4" spans="1:9" s="56" customFormat="1" x14ac:dyDescent="0.4">
      <c r="B4" s="63"/>
      <c r="C4" s="42" t="s">
        <v>35</v>
      </c>
      <c r="D4" s="64" t="s">
        <v>8</v>
      </c>
      <c r="E4" s="65"/>
      <c r="G4" s="61"/>
      <c r="H4" s="66"/>
      <c r="I4" s="62"/>
    </row>
    <row r="5" spans="1:9" s="56" customFormat="1" x14ac:dyDescent="0.4">
      <c r="B5" s="63"/>
      <c r="C5" s="43" t="s">
        <v>36</v>
      </c>
      <c r="D5" s="67" t="s">
        <v>37</v>
      </c>
      <c r="E5" s="65"/>
      <c r="G5" s="68"/>
      <c r="H5" s="69"/>
      <c r="I5" s="62"/>
    </row>
    <row r="6" spans="1:9" s="56" customFormat="1" x14ac:dyDescent="0.4">
      <c r="B6" s="63"/>
      <c r="C6" s="43" t="s">
        <v>38</v>
      </c>
      <c r="D6" s="67" t="s">
        <v>39</v>
      </c>
      <c r="E6" s="65"/>
      <c r="G6" s="68"/>
      <c r="H6" s="69"/>
      <c r="I6" s="62"/>
    </row>
    <row r="7" spans="1:9" s="56" customFormat="1" x14ac:dyDescent="0.4">
      <c r="B7" s="63"/>
      <c r="C7" s="43" t="s">
        <v>40</v>
      </c>
      <c r="D7" s="67" t="s">
        <v>26</v>
      </c>
      <c r="E7" s="65"/>
      <c r="G7" s="68"/>
      <c r="H7" s="69"/>
      <c r="I7" s="62"/>
    </row>
    <row r="8" spans="1:9" s="56" customFormat="1" x14ac:dyDescent="0.4">
      <c r="B8" s="63"/>
      <c r="C8" s="43"/>
      <c r="D8" s="67"/>
      <c r="E8" s="65"/>
      <c r="G8" s="68"/>
      <c r="H8" s="69"/>
      <c r="I8" s="62"/>
    </row>
    <row r="9" spans="1:9" s="56" customFormat="1" x14ac:dyDescent="0.4">
      <c r="B9" s="63"/>
      <c r="C9" s="70" t="s">
        <v>41</v>
      </c>
      <c r="D9" s="71"/>
      <c r="E9" s="72"/>
      <c r="G9" s="68"/>
      <c r="H9" s="69"/>
      <c r="I9" s="62"/>
    </row>
    <row r="10" spans="1:9" s="56" customFormat="1" x14ac:dyDescent="0.4">
      <c r="B10" s="73" t="s">
        <v>42</v>
      </c>
      <c r="C10" s="43" t="s">
        <v>43</v>
      </c>
      <c r="D10" s="74">
        <f>Individual!D45</f>
        <v>13094</v>
      </c>
      <c r="E10" s="75" t="str">
        <f>"(A)"</f>
        <v>(A)</v>
      </c>
      <c r="G10" s="68"/>
      <c r="H10" s="69"/>
      <c r="I10" s="62"/>
    </row>
    <row r="11" spans="1:9" s="56" customFormat="1" x14ac:dyDescent="0.4">
      <c r="B11" s="73"/>
      <c r="C11" s="43"/>
      <c r="D11" s="71"/>
      <c r="E11" s="76"/>
      <c r="G11" s="68"/>
      <c r="H11" s="77"/>
      <c r="I11" s="62"/>
    </row>
    <row r="12" spans="1:9" x14ac:dyDescent="0.4">
      <c r="B12" s="73" t="s">
        <v>44</v>
      </c>
      <c r="C12" s="78" t="s">
        <v>45</v>
      </c>
      <c r="D12" s="79">
        <f>D10*18%</f>
        <v>2356.92</v>
      </c>
      <c r="E12" s="75" t="s">
        <v>46</v>
      </c>
      <c r="F12" s="80"/>
      <c r="G12" s="35"/>
      <c r="H12" s="81"/>
      <c r="I12" s="81"/>
    </row>
    <row r="13" spans="1:9" x14ac:dyDescent="0.4">
      <c r="B13" s="73"/>
      <c r="C13" s="78"/>
      <c r="D13" s="79"/>
      <c r="E13" s="75"/>
      <c r="G13" s="35"/>
      <c r="H13" s="81"/>
      <c r="I13" s="81"/>
    </row>
    <row r="14" spans="1:9" x14ac:dyDescent="0.4">
      <c r="B14" s="73" t="s">
        <v>47</v>
      </c>
      <c r="C14" s="82" t="s">
        <v>48</v>
      </c>
      <c r="D14" s="83">
        <f>SUM(D10,D12)</f>
        <v>15450.92</v>
      </c>
      <c r="E14" s="75" t="s">
        <v>49</v>
      </c>
      <c r="G14" s="35"/>
      <c r="H14" s="81"/>
      <c r="I14" s="81"/>
    </row>
    <row r="15" spans="1:9" ht="21.6" thickBot="1" x14ac:dyDescent="0.45">
      <c r="B15" s="84"/>
      <c r="C15" s="85"/>
      <c r="D15" s="86"/>
      <c r="E15" s="87"/>
      <c r="G15" s="35"/>
      <c r="H15" s="54"/>
      <c r="I15" s="81"/>
    </row>
    <row r="16" spans="1:9" x14ac:dyDescent="0.4">
      <c r="D16" s="89"/>
      <c r="G16" s="35"/>
      <c r="H16" s="54"/>
      <c r="I16" s="81"/>
    </row>
    <row r="17" spans="3:9" x14ac:dyDescent="0.4">
      <c r="D17" s="22"/>
      <c r="E17" s="90"/>
      <c r="G17" s="35"/>
      <c r="H17" s="91"/>
      <c r="I17" s="81"/>
    </row>
    <row r="18" spans="3:9" x14ac:dyDescent="0.4">
      <c r="E18" s="90"/>
      <c r="G18" s="35"/>
      <c r="H18" s="92"/>
      <c r="I18" s="81"/>
    </row>
    <row r="19" spans="3:9" x14ac:dyDescent="0.4">
      <c r="E19" s="90"/>
      <c r="G19" s="35"/>
      <c r="H19" s="92"/>
      <c r="I19" s="81"/>
    </row>
    <row r="20" spans="3:9" x14ac:dyDescent="0.4">
      <c r="D20" s="80"/>
      <c r="E20" s="90"/>
      <c r="G20" s="35"/>
      <c r="H20" s="37"/>
      <c r="I20" s="81"/>
    </row>
    <row r="21" spans="3:9" x14ac:dyDescent="0.4">
      <c r="D21" s="80"/>
      <c r="E21" s="90"/>
      <c r="G21" s="35"/>
      <c r="H21" s="37"/>
      <c r="I21" s="81"/>
    </row>
    <row r="22" spans="3:9" x14ac:dyDescent="0.4">
      <c r="D22" s="91"/>
      <c r="E22" s="90"/>
      <c r="G22" s="35"/>
      <c r="H22" s="37"/>
      <c r="I22" s="81"/>
    </row>
    <row r="23" spans="3:9" x14ac:dyDescent="0.4">
      <c r="D23" s="93"/>
      <c r="E23" s="90"/>
      <c r="G23" s="35"/>
      <c r="H23" s="94"/>
      <c r="I23" s="81"/>
    </row>
    <row r="24" spans="3:9" x14ac:dyDescent="0.4">
      <c r="E24" s="90"/>
      <c r="G24" s="35"/>
      <c r="H24" s="81"/>
      <c r="I24" s="81"/>
    </row>
    <row r="25" spans="3:9" x14ac:dyDescent="0.4">
      <c r="E25" s="90"/>
      <c r="G25" s="35"/>
      <c r="H25" s="81"/>
      <c r="I25" s="81"/>
    </row>
    <row r="26" spans="3:9" x14ac:dyDescent="0.4">
      <c r="E26" s="95"/>
      <c r="G26" s="35"/>
      <c r="H26" s="81"/>
      <c r="I26" s="81"/>
    </row>
    <row r="27" spans="3:9" x14ac:dyDescent="0.4">
      <c r="C27" s="33"/>
      <c r="D27" s="36"/>
      <c r="E27" s="96"/>
      <c r="G27" s="35"/>
      <c r="H27" s="81"/>
      <c r="I27" s="81"/>
    </row>
    <row r="28" spans="3:9" x14ac:dyDescent="0.4">
      <c r="C28" s="33"/>
      <c r="D28" s="36"/>
      <c r="E28" s="96"/>
      <c r="G28" s="35"/>
      <c r="H28" s="35"/>
      <c r="I28" s="97"/>
    </row>
    <row r="29" spans="3:9" x14ac:dyDescent="0.4">
      <c r="G29" s="35"/>
      <c r="H29" s="54"/>
      <c r="I29" s="81"/>
    </row>
    <row r="30" spans="3:9" x14ac:dyDescent="0.4">
      <c r="E30" s="98"/>
      <c r="I30" s="99"/>
    </row>
    <row r="31" spans="3:9" x14ac:dyDescent="0.4">
      <c r="E31" s="98"/>
    </row>
  </sheetData>
  <mergeCells count="1">
    <mergeCell ref="C1:E1"/>
  </mergeCells>
  <hyperlinks>
    <hyperlink ref="C12" r:id="rId1"/>
  </hyperlinks>
  <pageMargins left="0.7" right="0.7" top="0.75" bottom="0.75" header="0.3" footer="0.3"/>
  <pageSetup paperSize="9" scale="46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zoomScale="60" zoomScaleNormal="100" workbookViewId="0">
      <selection activeCell="D12" sqref="D12"/>
    </sheetView>
  </sheetViews>
  <sheetFormatPr defaultColWidth="9.109375" defaultRowHeight="21" x14ac:dyDescent="0.4"/>
  <cols>
    <col min="1" max="1" width="9.109375" style="22"/>
    <col min="2" max="2" width="10.6640625" style="88" customWidth="1"/>
    <col min="3" max="3" width="100.6640625" style="35" bestFit="1" customWidth="1"/>
    <col min="4" max="4" width="17.5546875" style="54" customWidth="1"/>
    <col min="5" max="5" width="28.21875" style="55" customWidth="1"/>
    <col min="6" max="6" width="9.109375" style="22"/>
    <col min="7" max="7" width="50.5546875" style="22" bestFit="1" customWidth="1"/>
    <col min="8" max="8" width="14.88671875" style="22" bestFit="1" customWidth="1"/>
    <col min="9" max="9" width="18" style="22" bestFit="1" customWidth="1"/>
    <col min="10" max="16384" width="9.109375" style="22"/>
  </cols>
  <sheetData>
    <row r="1" spans="1:9" ht="25.8" x14ac:dyDescent="0.5">
      <c r="B1" s="52"/>
      <c r="C1" s="111" t="s">
        <v>33</v>
      </c>
      <c r="D1" s="111"/>
      <c r="E1" s="111"/>
    </row>
    <row r="2" spans="1:9" ht="24" thickBot="1" x14ac:dyDescent="0.5">
      <c r="A2" s="25"/>
      <c r="B2" s="53" t="s">
        <v>34</v>
      </c>
    </row>
    <row r="3" spans="1:9" s="56" customFormat="1" x14ac:dyDescent="0.4">
      <c r="B3" s="57"/>
      <c r="C3" s="58"/>
      <c r="D3" s="59"/>
      <c r="E3" s="60"/>
      <c r="G3" s="61"/>
      <c r="H3" s="62"/>
      <c r="I3" s="62"/>
    </row>
    <row r="4" spans="1:9" s="56" customFormat="1" x14ac:dyDescent="0.4">
      <c r="B4" s="63"/>
      <c r="C4" s="42" t="s">
        <v>35</v>
      </c>
      <c r="D4" s="64" t="s">
        <v>8</v>
      </c>
      <c r="E4" s="65"/>
      <c r="G4" s="61"/>
      <c r="H4" s="66"/>
      <c r="I4" s="62"/>
    </row>
    <row r="5" spans="1:9" s="56" customFormat="1" x14ac:dyDescent="0.4">
      <c r="B5" s="63"/>
      <c r="C5" s="43" t="s">
        <v>36</v>
      </c>
      <c r="D5" s="67" t="s">
        <v>37</v>
      </c>
      <c r="E5" s="65"/>
      <c r="G5" s="68"/>
      <c r="H5" s="69"/>
      <c r="I5" s="62"/>
    </row>
    <row r="6" spans="1:9" s="56" customFormat="1" x14ac:dyDescent="0.4">
      <c r="B6" s="63"/>
      <c r="C6" s="43" t="s">
        <v>38</v>
      </c>
      <c r="D6" s="67" t="s">
        <v>39</v>
      </c>
      <c r="E6" s="65"/>
      <c r="G6" s="68"/>
      <c r="H6" s="69"/>
      <c r="I6" s="62"/>
    </row>
    <row r="7" spans="1:9" s="56" customFormat="1" x14ac:dyDescent="0.4">
      <c r="B7" s="63"/>
      <c r="C7" s="43" t="s">
        <v>40</v>
      </c>
      <c r="D7" s="67" t="s">
        <v>26</v>
      </c>
      <c r="E7" s="65"/>
      <c r="G7" s="68"/>
      <c r="H7" s="69"/>
      <c r="I7" s="62"/>
    </row>
    <row r="8" spans="1:9" s="56" customFormat="1" x14ac:dyDescent="0.4">
      <c r="B8" s="63"/>
      <c r="C8" s="43"/>
      <c r="D8" s="67"/>
      <c r="E8" s="65"/>
      <c r="G8" s="68"/>
      <c r="H8" s="69"/>
      <c r="I8" s="62"/>
    </row>
    <row r="9" spans="1:9" s="56" customFormat="1" x14ac:dyDescent="0.4">
      <c r="B9" s="63"/>
      <c r="C9" s="43" t="s">
        <v>50</v>
      </c>
      <c r="D9" s="100">
        <v>0.2</v>
      </c>
      <c r="E9" s="65"/>
      <c r="G9" s="68"/>
      <c r="H9" s="69"/>
      <c r="I9" s="62"/>
    </row>
    <row r="10" spans="1:9" s="56" customFormat="1" x14ac:dyDescent="0.4">
      <c r="B10" s="63"/>
      <c r="C10" s="43"/>
      <c r="D10" s="43"/>
      <c r="E10" s="72"/>
      <c r="G10" s="68"/>
      <c r="H10" s="69"/>
      <c r="I10" s="62"/>
    </row>
    <row r="11" spans="1:9" s="56" customFormat="1" x14ac:dyDescent="0.4">
      <c r="B11" s="63"/>
      <c r="C11" s="70" t="s">
        <v>41</v>
      </c>
      <c r="D11" s="71"/>
      <c r="E11" s="72"/>
      <c r="G11" s="68"/>
      <c r="H11" s="69"/>
      <c r="I11" s="62"/>
    </row>
    <row r="12" spans="1:9" s="56" customFormat="1" x14ac:dyDescent="0.4">
      <c r="B12" s="73" t="s">
        <v>42</v>
      </c>
      <c r="C12" s="43" t="s">
        <v>43</v>
      </c>
      <c r="D12" s="74">
        <f>Individual!D45</f>
        <v>13094</v>
      </c>
      <c r="E12" s="75" t="str">
        <f>"(A)"</f>
        <v>(A)</v>
      </c>
      <c r="G12" s="68"/>
      <c r="H12" s="69"/>
      <c r="I12" s="62"/>
    </row>
    <row r="13" spans="1:9" s="56" customFormat="1" x14ac:dyDescent="0.4">
      <c r="B13" s="73"/>
      <c r="C13" s="43"/>
      <c r="D13" s="71"/>
      <c r="E13" s="76"/>
      <c r="G13" s="68"/>
      <c r="H13" s="77"/>
      <c r="I13" s="62"/>
    </row>
    <row r="14" spans="1:9" s="56" customFormat="1" x14ac:dyDescent="0.4">
      <c r="B14" s="73" t="s">
        <v>44</v>
      </c>
      <c r="C14" s="101" t="s">
        <v>51</v>
      </c>
      <c r="D14" s="79">
        <f>60%*D12</f>
        <v>7856.4</v>
      </c>
      <c r="E14" s="75" t="s">
        <v>52</v>
      </c>
      <c r="G14" s="68"/>
      <c r="H14" s="102"/>
      <c r="I14" s="102"/>
    </row>
    <row r="15" spans="1:9" s="56" customFormat="1" x14ac:dyDescent="0.4">
      <c r="B15" s="73"/>
      <c r="C15" s="43"/>
      <c r="D15" s="55"/>
      <c r="E15" s="75"/>
      <c r="G15" s="68"/>
      <c r="H15" s="102"/>
      <c r="I15" s="102"/>
    </row>
    <row r="16" spans="1:9" s="56" customFormat="1" x14ac:dyDescent="0.4">
      <c r="B16" s="73" t="s">
        <v>47</v>
      </c>
      <c r="C16" s="43" t="s">
        <v>53</v>
      </c>
      <c r="D16" s="83">
        <f>SUM(D14,D12)</f>
        <v>20950.400000000001</v>
      </c>
      <c r="E16" s="75" t="s">
        <v>54</v>
      </c>
      <c r="G16" s="68"/>
      <c r="H16" s="62"/>
      <c r="I16" s="102"/>
    </row>
    <row r="17" spans="2:9" s="56" customFormat="1" x14ac:dyDescent="0.4">
      <c r="B17" s="73"/>
      <c r="C17" s="43"/>
      <c r="D17" s="55"/>
      <c r="E17" s="75"/>
      <c r="G17" s="68"/>
      <c r="H17" s="62"/>
      <c r="I17" s="102"/>
    </row>
    <row r="18" spans="2:9" x14ac:dyDescent="0.4">
      <c r="B18" s="73" t="s">
        <v>55</v>
      </c>
      <c r="C18" s="78" t="s">
        <v>45</v>
      </c>
      <c r="D18" s="79">
        <f>D16*18%</f>
        <v>3771.0720000000001</v>
      </c>
      <c r="E18" s="75" t="s">
        <v>56</v>
      </c>
      <c r="F18" s="80"/>
      <c r="G18" s="35"/>
      <c r="H18" s="81"/>
      <c r="I18" s="81"/>
    </row>
    <row r="19" spans="2:9" x14ac:dyDescent="0.4">
      <c r="B19" s="73"/>
      <c r="C19" s="78"/>
      <c r="D19" s="79"/>
      <c r="E19" s="75"/>
      <c r="G19" s="35"/>
      <c r="H19" s="81"/>
      <c r="I19" s="81"/>
    </row>
    <row r="20" spans="2:9" x14ac:dyDescent="0.4">
      <c r="B20" s="73" t="s">
        <v>57</v>
      </c>
      <c r="C20" s="82" t="s">
        <v>48</v>
      </c>
      <c r="D20" s="83">
        <f>SUM(D18,D16)</f>
        <v>24721.472000000002</v>
      </c>
      <c r="E20" s="75" t="s">
        <v>58</v>
      </c>
      <c r="G20" s="35"/>
      <c r="H20" s="81"/>
      <c r="I20" s="81"/>
    </row>
    <row r="21" spans="2:9" ht="21.6" thickBot="1" x14ac:dyDescent="0.45">
      <c r="B21" s="84"/>
      <c r="C21" s="85"/>
      <c r="D21" s="86"/>
      <c r="E21" s="87"/>
      <c r="G21" s="35"/>
      <c r="H21" s="54"/>
      <c r="I21" s="81"/>
    </row>
    <row r="22" spans="2:9" x14ac:dyDescent="0.4">
      <c r="D22" s="89"/>
      <c r="G22" s="35"/>
      <c r="H22" s="54"/>
      <c r="I22" s="81"/>
    </row>
    <row r="23" spans="2:9" x14ac:dyDescent="0.4">
      <c r="D23" s="22"/>
      <c r="E23" s="90"/>
      <c r="G23" s="35"/>
      <c r="H23" s="91"/>
      <c r="I23" s="81"/>
    </row>
    <row r="24" spans="2:9" x14ac:dyDescent="0.4">
      <c r="E24" s="90"/>
      <c r="G24" s="35"/>
      <c r="H24" s="92"/>
      <c r="I24" s="81"/>
    </row>
    <row r="25" spans="2:9" x14ac:dyDescent="0.4">
      <c r="E25" s="90"/>
      <c r="G25" s="35"/>
      <c r="H25" s="92"/>
      <c r="I25" s="81"/>
    </row>
    <row r="26" spans="2:9" x14ac:dyDescent="0.4">
      <c r="D26" s="80"/>
      <c r="E26" s="90"/>
      <c r="G26" s="35"/>
      <c r="H26" s="37"/>
      <c r="I26" s="81"/>
    </row>
    <row r="27" spans="2:9" x14ac:dyDescent="0.4">
      <c r="D27" s="80"/>
      <c r="E27" s="90"/>
      <c r="G27" s="35"/>
      <c r="H27" s="37"/>
      <c r="I27" s="81"/>
    </row>
    <row r="28" spans="2:9" x14ac:dyDescent="0.4">
      <c r="D28" s="91"/>
      <c r="E28" s="90"/>
      <c r="G28" s="35"/>
      <c r="H28" s="37"/>
      <c r="I28" s="81"/>
    </row>
    <row r="29" spans="2:9" x14ac:dyDescent="0.4">
      <c r="D29" s="93"/>
      <c r="E29" s="90"/>
      <c r="G29" s="35"/>
      <c r="H29" s="94"/>
      <c r="I29" s="81"/>
    </row>
    <row r="30" spans="2:9" x14ac:dyDescent="0.4">
      <c r="E30" s="90"/>
      <c r="G30" s="35"/>
      <c r="H30" s="81"/>
      <c r="I30" s="81"/>
    </row>
    <row r="31" spans="2:9" x14ac:dyDescent="0.4">
      <c r="E31" s="90"/>
      <c r="G31" s="35"/>
      <c r="H31" s="81"/>
      <c r="I31" s="81"/>
    </row>
    <row r="32" spans="2:9" x14ac:dyDescent="0.4">
      <c r="E32" s="95"/>
      <c r="G32" s="35"/>
      <c r="H32" s="81"/>
      <c r="I32" s="81"/>
    </row>
    <row r="33" spans="3:9" x14ac:dyDescent="0.4">
      <c r="C33" s="33"/>
      <c r="D33" s="36"/>
      <c r="E33" s="96"/>
      <c r="G33" s="35"/>
      <c r="H33" s="81"/>
      <c r="I33" s="81"/>
    </row>
    <row r="34" spans="3:9" x14ac:dyDescent="0.4">
      <c r="C34" s="33"/>
      <c r="D34" s="36"/>
      <c r="E34" s="96"/>
      <c r="G34" s="35"/>
      <c r="H34" s="35"/>
      <c r="I34" s="97"/>
    </row>
    <row r="35" spans="3:9" x14ac:dyDescent="0.4">
      <c r="G35" s="35"/>
      <c r="H35" s="54"/>
      <c r="I35" s="81"/>
    </row>
    <row r="36" spans="3:9" x14ac:dyDescent="0.4">
      <c r="E36" s="98"/>
      <c r="I36" s="99"/>
    </row>
    <row r="37" spans="3:9" x14ac:dyDescent="0.4">
      <c r="E37" s="98"/>
    </row>
  </sheetData>
  <mergeCells count="1">
    <mergeCell ref="C1:E1"/>
  </mergeCells>
  <hyperlinks>
    <hyperlink ref="C18" r:id="rId1"/>
  </hyperlinks>
  <pageMargins left="0.7" right="0.7" top="0.75" bottom="0.75" header="0.3" footer="0.3"/>
  <pageSetup paperSize="9" scale="46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view="pageBreakPreview" zoomScale="60" zoomScaleNormal="70" workbookViewId="0">
      <selection activeCell="D12" sqref="D12"/>
    </sheetView>
  </sheetViews>
  <sheetFormatPr defaultColWidth="9.109375" defaultRowHeight="21" x14ac:dyDescent="0.4"/>
  <cols>
    <col min="1" max="1" width="9.109375" style="22"/>
    <col min="2" max="2" width="10.6640625" style="88" bestFit="1" customWidth="1"/>
    <col min="3" max="3" width="100.6640625" style="35" bestFit="1" customWidth="1"/>
    <col min="4" max="4" width="22.5546875" style="54" customWidth="1"/>
    <col min="5" max="5" width="34.5546875" style="55" customWidth="1"/>
    <col min="6" max="6" width="9.109375" style="22"/>
    <col min="7" max="7" width="50.5546875" style="22" bestFit="1" customWidth="1"/>
    <col min="8" max="8" width="14.88671875" style="22" bestFit="1" customWidth="1"/>
    <col min="9" max="9" width="18" style="22" bestFit="1" customWidth="1"/>
    <col min="10" max="16384" width="9.109375" style="22"/>
  </cols>
  <sheetData>
    <row r="1" spans="1:9" ht="25.8" x14ac:dyDescent="0.5">
      <c r="B1" s="52"/>
      <c r="C1" s="111" t="s">
        <v>33</v>
      </c>
      <c r="D1" s="111"/>
      <c r="E1" s="111"/>
    </row>
    <row r="2" spans="1:9" ht="24" thickBot="1" x14ac:dyDescent="0.5">
      <c r="A2" s="25"/>
      <c r="B2" s="53" t="s">
        <v>34</v>
      </c>
    </row>
    <row r="3" spans="1:9" s="56" customFormat="1" ht="13.2" customHeight="1" x14ac:dyDescent="0.4">
      <c r="B3" s="57"/>
      <c r="C3" s="58"/>
      <c r="D3" s="59"/>
      <c r="E3" s="60"/>
      <c r="G3" s="61"/>
      <c r="H3" s="62"/>
      <c r="I3" s="62"/>
    </row>
    <row r="4" spans="1:9" s="56" customFormat="1" x14ac:dyDescent="0.4">
      <c r="B4" s="63"/>
      <c r="C4" s="42" t="s">
        <v>35</v>
      </c>
      <c r="D4" s="64" t="s">
        <v>11</v>
      </c>
      <c r="E4" s="65"/>
      <c r="G4" s="61"/>
      <c r="H4" s="66"/>
      <c r="I4" s="62"/>
    </row>
    <row r="5" spans="1:9" s="56" customFormat="1" x14ac:dyDescent="0.4">
      <c r="B5" s="63"/>
      <c r="C5" s="43" t="s">
        <v>36</v>
      </c>
      <c r="D5" s="67" t="s">
        <v>37</v>
      </c>
      <c r="E5" s="65"/>
      <c r="G5" s="68"/>
      <c r="H5" s="69"/>
      <c r="I5" s="62"/>
    </row>
    <row r="6" spans="1:9" s="56" customFormat="1" x14ac:dyDescent="0.4">
      <c r="B6" s="63"/>
      <c r="C6" s="43" t="s">
        <v>38</v>
      </c>
      <c r="D6" s="67" t="s">
        <v>59</v>
      </c>
      <c r="E6" s="65"/>
      <c r="G6" s="68"/>
      <c r="H6" s="69"/>
      <c r="I6" s="62"/>
    </row>
    <row r="7" spans="1:9" s="56" customFormat="1" x14ac:dyDescent="0.4">
      <c r="B7" s="63"/>
      <c r="C7" s="43" t="s">
        <v>40</v>
      </c>
      <c r="D7" s="67" t="s">
        <v>27</v>
      </c>
      <c r="E7" s="65"/>
      <c r="G7" s="68"/>
      <c r="H7" s="69"/>
      <c r="I7" s="62"/>
    </row>
    <row r="8" spans="1:9" s="56" customFormat="1" ht="13.8" customHeight="1" x14ac:dyDescent="0.4">
      <c r="B8" s="63"/>
      <c r="C8" s="43"/>
      <c r="D8" s="67"/>
      <c r="E8" s="65"/>
      <c r="G8" s="68"/>
      <c r="H8" s="69"/>
      <c r="I8" s="62"/>
    </row>
    <row r="9" spans="1:9" s="56" customFormat="1" x14ac:dyDescent="0.4">
      <c r="B9" s="63"/>
      <c r="C9" s="43" t="s">
        <v>60</v>
      </c>
      <c r="D9" s="100">
        <v>0.4</v>
      </c>
      <c r="E9" s="65"/>
      <c r="G9" s="68"/>
      <c r="H9" s="69"/>
      <c r="I9" s="62"/>
    </row>
    <row r="10" spans="1:9" s="56" customFormat="1" ht="10.8" customHeight="1" x14ac:dyDescent="0.4">
      <c r="B10" s="63"/>
      <c r="C10" s="43"/>
      <c r="D10" s="43"/>
      <c r="E10" s="72"/>
      <c r="G10" s="68"/>
      <c r="H10" s="69"/>
      <c r="I10" s="62"/>
    </row>
    <row r="11" spans="1:9" s="56" customFormat="1" x14ac:dyDescent="0.4">
      <c r="B11" s="63"/>
      <c r="C11" s="70" t="s">
        <v>41</v>
      </c>
      <c r="D11" s="71"/>
      <c r="E11" s="72"/>
      <c r="G11" s="68"/>
      <c r="H11" s="69"/>
      <c r="I11" s="62"/>
    </row>
    <row r="12" spans="1:9" s="56" customFormat="1" x14ac:dyDescent="0.4">
      <c r="B12" s="73" t="s">
        <v>42</v>
      </c>
      <c r="C12" s="43" t="s">
        <v>61</v>
      </c>
      <c r="D12" s="74">
        <f>'Family Floater 1+1'!G27</f>
        <v>34976</v>
      </c>
      <c r="E12" s="75" t="str">
        <f>"(A)"</f>
        <v>(A)</v>
      </c>
      <c r="G12" s="68"/>
      <c r="H12" s="69"/>
      <c r="I12" s="62"/>
    </row>
    <row r="13" spans="1:9" s="56" customFormat="1" x14ac:dyDescent="0.4">
      <c r="B13" s="73" t="s">
        <v>44</v>
      </c>
      <c r="C13" s="43" t="s">
        <v>62</v>
      </c>
      <c r="D13" s="74">
        <f>'Family Floater 1+1'!G28</f>
        <v>36665</v>
      </c>
      <c r="E13" s="75" t="s">
        <v>63</v>
      </c>
      <c r="G13" s="68"/>
      <c r="H13" s="102"/>
      <c r="I13" s="62"/>
    </row>
    <row r="14" spans="1:9" s="56" customFormat="1" ht="12" customHeight="1" x14ac:dyDescent="0.4">
      <c r="B14" s="73"/>
      <c r="C14" s="43"/>
      <c r="D14" s="71"/>
      <c r="E14" s="76"/>
      <c r="G14" s="68"/>
      <c r="H14" s="77"/>
      <c r="I14" s="62"/>
    </row>
    <row r="15" spans="1:9" s="56" customFormat="1" x14ac:dyDescent="0.4">
      <c r="B15" s="73" t="s">
        <v>47</v>
      </c>
      <c r="C15" s="43" t="s">
        <v>64</v>
      </c>
      <c r="D15" s="79">
        <f>D12+D13</f>
        <v>71641</v>
      </c>
      <c r="E15" s="75" t="s">
        <v>49</v>
      </c>
      <c r="G15" s="68"/>
      <c r="H15" s="77"/>
      <c r="I15" s="62"/>
    </row>
    <row r="16" spans="1:9" s="56" customFormat="1" ht="12" customHeight="1" x14ac:dyDescent="0.4">
      <c r="B16" s="73"/>
      <c r="C16" s="43"/>
      <c r="D16" s="71"/>
      <c r="E16" s="75"/>
      <c r="G16" s="68"/>
      <c r="H16" s="102"/>
      <c r="I16" s="102"/>
    </row>
    <row r="17" spans="2:9" s="56" customFormat="1" x14ac:dyDescent="0.4">
      <c r="B17" s="73" t="s">
        <v>55</v>
      </c>
      <c r="C17" s="101" t="s">
        <v>65</v>
      </c>
      <c r="D17" s="79">
        <f>D15*20%</f>
        <v>14328.2</v>
      </c>
      <c r="E17" s="75" t="s">
        <v>66</v>
      </c>
      <c r="G17" s="68"/>
      <c r="H17" s="62"/>
      <c r="I17" s="102"/>
    </row>
    <row r="18" spans="2:9" s="56" customFormat="1" ht="12" customHeight="1" x14ac:dyDescent="0.4">
      <c r="B18" s="73"/>
      <c r="C18" s="43"/>
      <c r="D18" s="55"/>
      <c r="E18" s="75"/>
      <c r="G18" s="68"/>
      <c r="H18" s="103"/>
      <c r="I18" s="102"/>
    </row>
    <row r="19" spans="2:9" s="56" customFormat="1" x14ac:dyDescent="0.4">
      <c r="B19" s="73" t="s">
        <v>57</v>
      </c>
      <c r="C19" s="43" t="s">
        <v>67</v>
      </c>
      <c r="D19" s="83">
        <f>SUM(D17,D15)</f>
        <v>85969.2</v>
      </c>
      <c r="E19" s="75" t="s">
        <v>68</v>
      </c>
      <c r="G19" s="68"/>
      <c r="H19" s="103"/>
      <c r="I19" s="102"/>
    </row>
    <row r="20" spans="2:9" s="56" customFormat="1" ht="12" customHeight="1" x14ac:dyDescent="0.4">
      <c r="B20" s="73"/>
      <c r="C20" s="43"/>
      <c r="D20" s="55"/>
      <c r="E20" s="75"/>
      <c r="G20" s="68"/>
      <c r="H20" s="103"/>
      <c r="I20" s="102"/>
    </row>
    <row r="21" spans="2:9" s="56" customFormat="1" x14ac:dyDescent="0.4">
      <c r="B21" s="73" t="s">
        <v>69</v>
      </c>
      <c r="C21" s="43" t="s">
        <v>70</v>
      </c>
      <c r="D21" s="104">
        <v>0.06</v>
      </c>
      <c r="E21" s="75"/>
      <c r="G21" s="68"/>
      <c r="H21" s="102"/>
      <c r="I21" s="102"/>
    </row>
    <row r="22" spans="2:9" s="56" customFormat="1" ht="12" customHeight="1" x14ac:dyDescent="0.4">
      <c r="B22" s="73"/>
      <c r="C22" s="43"/>
      <c r="D22" s="71"/>
      <c r="E22" s="75"/>
      <c r="G22" s="68"/>
      <c r="H22" s="102"/>
      <c r="I22" s="102"/>
    </row>
    <row r="23" spans="2:9" s="56" customFormat="1" x14ac:dyDescent="0.4">
      <c r="B23" s="73" t="s">
        <v>71</v>
      </c>
      <c r="C23" s="101" t="s">
        <v>72</v>
      </c>
      <c r="D23" s="79">
        <f>D19*(1-D21)</f>
        <v>80811.047999999995</v>
      </c>
      <c r="E23" s="75" t="s">
        <v>73</v>
      </c>
      <c r="G23" s="68"/>
      <c r="H23" s="102"/>
      <c r="I23" s="102"/>
    </row>
    <row r="24" spans="2:9" s="56" customFormat="1" ht="12" customHeight="1" x14ac:dyDescent="0.4">
      <c r="B24" s="73"/>
      <c r="C24" s="78"/>
      <c r="D24" s="79"/>
      <c r="E24" s="75"/>
      <c r="G24" s="68"/>
      <c r="H24" s="62"/>
      <c r="I24" s="102"/>
    </row>
    <row r="25" spans="2:9" s="56" customFormat="1" x14ac:dyDescent="0.4">
      <c r="B25" s="73" t="s">
        <v>74</v>
      </c>
      <c r="C25" s="78" t="s">
        <v>45</v>
      </c>
      <c r="D25" s="79">
        <f>D23*18%</f>
        <v>14545.988639999998</v>
      </c>
      <c r="E25" s="75" t="s">
        <v>75</v>
      </c>
      <c r="G25" s="68"/>
      <c r="H25" s="62"/>
      <c r="I25" s="102"/>
    </row>
    <row r="26" spans="2:9" s="56" customFormat="1" ht="12" customHeight="1" x14ac:dyDescent="0.4">
      <c r="B26" s="73"/>
      <c r="C26" s="78"/>
      <c r="D26" s="79"/>
      <c r="E26" s="75"/>
      <c r="G26" s="68"/>
      <c r="H26" s="62"/>
      <c r="I26" s="102"/>
    </row>
    <row r="27" spans="2:9" x14ac:dyDescent="0.4">
      <c r="B27" s="73" t="s">
        <v>76</v>
      </c>
      <c r="C27" s="82" t="s">
        <v>48</v>
      </c>
      <c r="D27" s="79">
        <f>SUM(D25,D23)</f>
        <v>95357.036639999991</v>
      </c>
      <c r="E27" s="75" t="s">
        <v>77</v>
      </c>
      <c r="F27" s="80"/>
      <c r="G27" s="35"/>
      <c r="H27" s="81"/>
      <c r="I27" s="81"/>
    </row>
    <row r="28" spans="2:9" ht="21" customHeight="1" thickBot="1" x14ac:dyDescent="0.45">
      <c r="B28" s="84"/>
      <c r="C28" s="85"/>
      <c r="D28" s="86"/>
      <c r="E28" s="87"/>
      <c r="G28" s="35"/>
      <c r="H28" s="81"/>
      <c r="I28" s="81"/>
    </row>
    <row r="29" spans="2:9" x14ac:dyDescent="0.4">
      <c r="D29" s="80"/>
      <c r="E29" s="105"/>
      <c r="G29" s="35"/>
      <c r="H29" s="81"/>
      <c r="I29" s="81"/>
    </row>
    <row r="30" spans="2:9" x14ac:dyDescent="0.4">
      <c r="D30" s="106"/>
      <c r="G30" s="35"/>
      <c r="H30" s="54"/>
      <c r="I30" s="81"/>
    </row>
    <row r="31" spans="2:9" x14ac:dyDescent="0.4">
      <c r="D31" s="106"/>
      <c r="G31" s="35"/>
      <c r="H31" s="54"/>
      <c r="I31" s="81"/>
    </row>
    <row r="32" spans="2:9" x14ac:dyDescent="0.4">
      <c r="D32" s="89"/>
      <c r="G32" s="35"/>
      <c r="H32" s="91"/>
      <c r="I32" s="81"/>
    </row>
    <row r="33" spans="3:9" x14ac:dyDescent="0.4">
      <c r="D33" s="89"/>
      <c r="G33" s="35"/>
      <c r="H33" s="92"/>
      <c r="I33" s="81"/>
    </row>
    <row r="34" spans="3:9" x14ac:dyDescent="0.4">
      <c r="D34" s="22"/>
      <c r="E34" s="90"/>
      <c r="G34" s="35"/>
      <c r="H34" s="92"/>
      <c r="I34" s="81"/>
    </row>
    <row r="35" spans="3:9" x14ac:dyDescent="0.4">
      <c r="E35" s="90"/>
      <c r="G35" s="35"/>
      <c r="H35" s="37"/>
      <c r="I35" s="81"/>
    </row>
    <row r="36" spans="3:9" x14ac:dyDescent="0.4">
      <c r="E36" s="90"/>
      <c r="G36" s="35"/>
      <c r="H36" s="37"/>
      <c r="I36" s="81"/>
    </row>
    <row r="37" spans="3:9" x14ac:dyDescent="0.4">
      <c r="D37" s="80"/>
      <c r="E37" s="90"/>
      <c r="G37" s="35"/>
      <c r="H37" s="37"/>
      <c r="I37" s="81"/>
    </row>
    <row r="38" spans="3:9" x14ac:dyDescent="0.4">
      <c r="D38" s="80"/>
      <c r="E38" s="90"/>
      <c r="G38" s="35"/>
      <c r="H38" s="94"/>
      <c r="I38" s="81"/>
    </row>
    <row r="39" spans="3:9" x14ac:dyDescent="0.4">
      <c r="D39" s="91"/>
      <c r="E39" s="90"/>
      <c r="G39" s="35"/>
      <c r="H39" s="81"/>
      <c r="I39" s="81"/>
    </row>
    <row r="40" spans="3:9" x14ac:dyDescent="0.4">
      <c r="D40" s="93"/>
      <c r="E40" s="90"/>
      <c r="G40" s="35"/>
      <c r="H40" s="81"/>
      <c r="I40" s="81"/>
    </row>
    <row r="41" spans="3:9" x14ac:dyDescent="0.4">
      <c r="E41" s="90"/>
      <c r="G41" s="35"/>
      <c r="H41" s="81"/>
      <c r="I41" s="81"/>
    </row>
    <row r="42" spans="3:9" x14ac:dyDescent="0.4">
      <c r="E42" s="90"/>
      <c r="G42" s="35"/>
      <c r="H42" s="81"/>
      <c r="I42" s="81"/>
    </row>
    <row r="43" spans="3:9" x14ac:dyDescent="0.4">
      <c r="E43" s="95"/>
      <c r="G43" s="35"/>
      <c r="H43" s="35"/>
      <c r="I43" s="97"/>
    </row>
    <row r="44" spans="3:9" x14ac:dyDescent="0.4">
      <c r="C44" s="33"/>
      <c r="D44" s="36"/>
      <c r="E44" s="96"/>
      <c r="G44" s="35"/>
      <c r="H44" s="54"/>
      <c r="I44" s="81"/>
    </row>
    <row r="45" spans="3:9" x14ac:dyDescent="0.4">
      <c r="C45" s="33"/>
      <c r="D45" s="36"/>
      <c r="E45" s="96"/>
      <c r="I45" s="99"/>
    </row>
    <row r="47" spans="3:9" x14ac:dyDescent="0.4">
      <c r="E47" s="98"/>
    </row>
    <row r="48" spans="3:9" x14ac:dyDescent="0.4">
      <c r="E48" s="98"/>
    </row>
  </sheetData>
  <mergeCells count="1">
    <mergeCell ref="C1:E1"/>
  </mergeCells>
  <hyperlinks>
    <hyperlink ref="C25" r:id="rId1"/>
  </hyperlinks>
  <pageMargins left="0.7" right="0.7" top="0.75" bottom="0.75" header="0.3" footer="0.3"/>
  <pageSetup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view="pageBreakPreview" zoomScale="60" zoomScaleNormal="100" workbookViewId="0">
      <selection activeCell="D14" sqref="D14"/>
    </sheetView>
  </sheetViews>
  <sheetFormatPr defaultColWidth="9.109375" defaultRowHeight="21" x14ac:dyDescent="0.4"/>
  <cols>
    <col min="1" max="1" width="9.109375" style="22"/>
    <col min="2" max="2" width="10.6640625" style="88" customWidth="1"/>
    <col min="3" max="3" width="100.6640625" style="35" bestFit="1" customWidth="1"/>
    <col min="4" max="4" width="17.5546875" style="54" customWidth="1"/>
    <col min="5" max="5" width="28.21875" style="55" customWidth="1"/>
    <col min="6" max="6" width="9.109375" style="22"/>
    <col min="7" max="7" width="50.5546875" style="22" bestFit="1" customWidth="1"/>
    <col min="8" max="8" width="14.88671875" style="22" bestFit="1" customWidth="1"/>
    <col min="9" max="9" width="18" style="22" bestFit="1" customWidth="1"/>
    <col min="10" max="16384" width="9.109375" style="22"/>
  </cols>
  <sheetData>
    <row r="1" spans="1:9" ht="25.8" x14ac:dyDescent="0.5">
      <c r="B1" s="52"/>
      <c r="C1" s="111" t="s">
        <v>33</v>
      </c>
      <c r="D1" s="111"/>
      <c r="E1" s="111"/>
    </row>
    <row r="2" spans="1:9" ht="24" thickBot="1" x14ac:dyDescent="0.5">
      <c r="A2" s="25"/>
      <c r="B2" s="53" t="s">
        <v>34</v>
      </c>
    </row>
    <row r="3" spans="1:9" s="56" customFormat="1" x14ac:dyDescent="0.4">
      <c r="B3" s="57"/>
      <c r="C3" s="58"/>
      <c r="D3" s="59"/>
      <c r="E3" s="60"/>
      <c r="G3" s="61"/>
      <c r="H3" s="62"/>
      <c r="I3" s="62"/>
    </row>
    <row r="4" spans="1:9" s="56" customFormat="1" x14ac:dyDescent="0.4">
      <c r="B4" s="63"/>
      <c r="C4" s="42" t="s">
        <v>35</v>
      </c>
      <c r="D4" s="64" t="s">
        <v>8</v>
      </c>
      <c r="E4" s="65"/>
      <c r="G4" s="61"/>
      <c r="H4" s="66"/>
      <c r="I4" s="62"/>
    </row>
    <row r="5" spans="1:9" s="56" customFormat="1" x14ac:dyDescent="0.4">
      <c r="B5" s="63"/>
      <c r="C5" s="43" t="s">
        <v>36</v>
      </c>
      <c r="D5" s="67" t="s">
        <v>37</v>
      </c>
      <c r="E5" s="65"/>
      <c r="G5" s="68"/>
      <c r="H5" s="69"/>
      <c r="I5" s="62"/>
    </row>
    <row r="6" spans="1:9" s="56" customFormat="1" x14ac:dyDescent="0.4">
      <c r="B6" s="63"/>
      <c r="C6" s="43" t="s">
        <v>38</v>
      </c>
      <c r="D6" s="67" t="s">
        <v>39</v>
      </c>
      <c r="E6" s="65"/>
      <c r="G6" s="68"/>
      <c r="H6" s="69"/>
      <c r="I6" s="62"/>
    </row>
    <row r="7" spans="1:9" s="56" customFormat="1" x14ac:dyDescent="0.4">
      <c r="B7" s="63"/>
      <c r="C7" s="43" t="s">
        <v>40</v>
      </c>
      <c r="D7" s="67" t="s">
        <v>26</v>
      </c>
      <c r="E7" s="65"/>
      <c r="G7" s="68"/>
      <c r="H7" s="69"/>
      <c r="I7" s="62"/>
    </row>
    <row r="8" spans="1:9" s="56" customFormat="1" x14ac:dyDescent="0.4">
      <c r="B8" s="63"/>
      <c r="C8" s="43"/>
      <c r="D8" s="67"/>
      <c r="E8" s="65"/>
      <c r="G8" s="68"/>
      <c r="H8" s="69"/>
      <c r="I8" s="62"/>
    </row>
    <row r="9" spans="1:9" s="56" customFormat="1" x14ac:dyDescent="0.4">
      <c r="B9" s="63"/>
      <c r="C9" s="43" t="s">
        <v>78</v>
      </c>
      <c r="D9" s="67" t="s">
        <v>79</v>
      </c>
      <c r="E9" s="65"/>
      <c r="G9" s="68"/>
      <c r="H9" s="69"/>
      <c r="I9" s="62"/>
    </row>
    <row r="10" spans="1:9" s="56" customFormat="1" x14ac:dyDescent="0.4">
      <c r="B10" s="63"/>
      <c r="C10" s="43"/>
      <c r="D10" s="67"/>
      <c r="E10" s="65"/>
      <c r="G10" s="68"/>
      <c r="H10" s="69"/>
      <c r="I10" s="62"/>
    </row>
    <row r="11" spans="1:9" s="56" customFormat="1" x14ac:dyDescent="0.4">
      <c r="B11" s="63"/>
      <c r="C11" s="43" t="s">
        <v>50</v>
      </c>
      <c r="D11" s="100">
        <v>0.2</v>
      </c>
      <c r="E11" s="65"/>
      <c r="G11" s="68"/>
      <c r="H11" s="69"/>
      <c r="I11" s="62"/>
    </row>
    <row r="12" spans="1:9" s="56" customFormat="1" x14ac:dyDescent="0.4">
      <c r="B12" s="63"/>
      <c r="C12" s="43"/>
      <c r="D12" s="43"/>
      <c r="E12" s="72"/>
      <c r="G12" s="68"/>
      <c r="H12" s="69"/>
      <c r="I12" s="62"/>
    </row>
    <row r="13" spans="1:9" s="56" customFormat="1" x14ac:dyDescent="0.4">
      <c r="B13" s="63"/>
      <c r="C13" s="70" t="s">
        <v>41</v>
      </c>
      <c r="D13" s="71"/>
      <c r="E13" s="72"/>
      <c r="G13" s="68"/>
      <c r="H13" s="69"/>
      <c r="I13" s="62"/>
    </row>
    <row r="14" spans="1:9" s="56" customFormat="1" ht="19.8" customHeight="1" x14ac:dyDescent="0.4">
      <c r="B14" s="73" t="s">
        <v>42</v>
      </c>
      <c r="C14" s="43" t="s">
        <v>43</v>
      </c>
      <c r="D14" s="74">
        <f>Individual!D45</f>
        <v>13094</v>
      </c>
      <c r="E14" s="75" t="str">
        <f>"(A)"</f>
        <v>(A)</v>
      </c>
      <c r="G14" s="68"/>
      <c r="H14" s="69"/>
      <c r="I14" s="62"/>
    </row>
    <row r="15" spans="1:9" s="56" customFormat="1" ht="19.8" customHeight="1" x14ac:dyDescent="0.4">
      <c r="B15" s="73"/>
      <c r="C15" s="43"/>
      <c r="D15" s="71"/>
      <c r="E15" s="76"/>
      <c r="G15" s="68"/>
      <c r="H15" s="77"/>
      <c r="I15" s="62"/>
    </row>
    <row r="16" spans="1:9" s="56" customFormat="1" ht="19.8" customHeight="1" x14ac:dyDescent="0.4">
      <c r="B16" s="73" t="s">
        <v>44</v>
      </c>
      <c r="C16" s="101" t="s">
        <v>51</v>
      </c>
      <c r="D16" s="79">
        <f>60%*D14</f>
        <v>7856.4</v>
      </c>
      <c r="E16" s="75" t="s">
        <v>52</v>
      </c>
      <c r="G16" s="68"/>
      <c r="H16" s="102"/>
      <c r="I16" s="102"/>
    </row>
    <row r="17" spans="2:9" s="56" customFormat="1" ht="19.8" customHeight="1" x14ac:dyDescent="0.4">
      <c r="B17" s="73"/>
      <c r="C17" s="43"/>
      <c r="D17" s="55"/>
      <c r="E17" s="75"/>
      <c r="G17" s="68"/>
      <c r="H17" s="102"/>
      <c r="I17" s="102"/>
    </row>
    <row r="18" spans="2:9" s="56" customFormat="1" ht="19.8" customHeight="1" x14ac:dyDescent="0.4">
      <c r="B18" s="73" t="s">
        <v>47</v>
      </c>
      <c r="C18" s="43" t="s">
        <v>53</v>
      </c>
      <c r="D18" s="83">
        <f>SUM(D16,D14)</f>
        <v>20950.400000000001</v>
      </c>
      <c r="E18" s="75" t="s">
        <v>54</v>
      </c>
      <c r="G18" s="68"/>
      <c r="H18" s="62"/>
      <c r="I18" s="102"/>
    </row>
    <row r="19" spans="2:9" s="56" customFormat="1" ht="19.8" customHeight="1" x14ac:dyDescent="0.4">
      <c r="B19" s="73"/>
      <c r="C19" s="43"/>
      <c r="D19" s="55"/>
      <c r="E19" s="75"/>
      <c r="G19" s="68"/>
      <c r="H19" s="62"/>
      <c r="I19" s="102"/>
    </row>
    <row r="20" spans="2:9" s="56" customFormat="1" ht="19.8" customHeight="1" x14ac:dyDescent="0.4">
      <c r="B20" s="73" t="s">
        <v>55</v>
      </c>
      <c r="C20" s="43" t="s">
        <v>80</v>
      </c>
      <c r="D20" s="83">
        <f>D18*10%</f>
        <v>2095.0400000000004</v>
      </c>
      <c r="E20" s="75" t="s">
        <v>81</v>
      </c>
      <c r="G20" s="68"/>
      <c r="H20" s="62"/>
      <c r="I20" s="102"/>
    </row>
    <row r="21" spans="2:9" s="56" customFormat="1" ht="19.8" customHeight="1" x14ac:dyDescent="0.4">
      <c r="B21" s="73"/>
      <c r="C21" s="43"/>
      <c r="D21" s="55"/>
      <c r="E21" s="75"/>
      <c r="G21" s="68"/>
      <c r="H21" s="62"/>
      <c r="I21" s="102"/>
    </row>
    <row r="22" spans="2:9" s="56" customFormat="1" ht="19.8" customHeight="1" x14ac:dyDescent="0.4">
      <c r="B22" s="73" t="s">
        <v>57</v>
      </c>
      <c r="C22" s="43" t="s">
        <v>82</v>
      </c>
      <c r="D22" s="83">
        <f>D18-D20</f>
        <v>18855.36</v>
      </c>
      <c r="E22" s="75" t="s">
        <v>83</v>
      </c>
      <c r="G22" s="68"/>
      <c r="H22" s="62"/>
      <c r="I22" s="102"/>
    </row>
    <row r="23" spans="2:9" s="56" customFormat="1" ht="19.8" customHeight="1" x14ac:dyDescent="0.4">
      <c r="B23" s="73"/>
      <c r="C23" s="43"/>
      <c r="D23" s="55"/>
      <c r="E23" s="75"/>
      <c r="G23" s="68"/>
      <c r="H23" s="62"/>
      <c r="I23" s="102"/>
    </row>
    <row r="24" spans="2:9" ht="19.8" customHeight="1" x14ac:dyDescent="0.4">
      <c r="B24" s="73" t="s">
        <v>69</v>
      </c>
      <c r="C24" s="78" t="s">
        <v>45</v>
      </c>
      <c r="D24" s="79">
        <f>D22*18%</f>
        <v>3393.9648000000002</v>
      </c>
      <c r="E24" s="75" t="s">
        <v>84</v>
      </c>
      <c r="F24" s="80"/>
      <c r="G24" s="35"/>
      <c r="H24" s="81"/>
      <c r="I24" s="81"/>
    </row>
    <row r="25" spans="2:9" ht="19.8" customHeight="1" x14ac:dyDescent="0.4">
      <c r="B25" s="73"/>
      <c r="C25" s="78"/>
      <c r="D25" s="79"/>
      <c r="E25" s="75"/>
      <c r="G25" s="35"/>
      <c r="H25" s="81"/>
      <c r="I25" s="81"/>
    </row>
    <row r="26" spans="2:9" ht="19.8" customHeight="1" x14ac:dyDescent="0.4">
      <c r="B26" s="73" t="s">
        <v>71</v>
      </c>
      <c r="C26" s="82" t="s">
        <v>48</v>
      </c>
      <c r="D26" s="83">
        <f>SUM(D24,D22)</f>
        <v>22249.324800000002</v>
      </c>
      <c r="E26" s="75" t="s">
        <v>85</v>
      </c>
      <c r="G26" s="35"/>
      <c r="H26" s="81"/>
      <c r="I26" s="81"/>
    </row>
    <row r="27" spans="2:9" ht="21.6" thickBot="1" x14ac:dyDescent="0.45">
      <c r="B27" s="84"/>
      <c r="C27" s="85"/>
      <c r="D27" s="86"/>
      <c r="E27" s="87"/>
      <c r="G27" s="35"/>
      <c r="H27" s="54"/>
      <c r="I27" s="81"/>
    </row>
    <row r="28" spans="2:9" x14ac:dyDescent="0.4">
      <c r="D28" s="89"/>
      <c r="G28" s="35"/>
      <c r="H28" s="54"/>
      <c r="I28" s="81"/>
    </row>
    <row r="29" spans="2:9" x14ac:dyDescent="0.4">
      <c r="D29" s="22"/>
      <c r="E29" s="90"/>
      <c r="G29" s="35"/>
      <c r="H29" s="91"/>
      <c r="I29" s="81"/>
    </row>
    <row r="30" spans="2:9" x14ac:dyDescent="0.4">
      <c r="E30" s="90"/>
      <c r="G30" s="35"/>
      <c r="H30" s="92"/>
      <c r="I30" s="81"/>
    </row>
    <row r="31" spans="2:9" x14ac:dyDescent="0.4">
      <c r="E31" s="90"/>
      <c r="G31" s="35"/>
      <c r="H31" s="92"/>
      <c r="I31" s="81"/>
    </row>
    <row r="32" spans="2:9" x14ac:dyDescent="0.4">
      <c r="D32" s="80"/>
      <c r="E32" s="90"/>
      <c r="G32" s="35"/>
      <c r="H32" s="37"/>
      <c r="I32" s="81"/>
    </row>
    <row r="33" spans="3:9" x14ac:dyDescent="0.4">
      <c r="D33" s="80"/>
      <c r="E33" s="90"/>
      <c r="G33" s="35"/>
      <c r="H33" s="37"/>
      <c r="I33" s="81"/>
    </row>
    <row r="34" spans="3:9" x14ac:dyDescent="0.4">
      <c r="D34" s="91"/>
      <c r="E34" s="90"/>
      <c r="G34" s="35"/>
      <c r="H34" s="37"/>
      <c r="I34" s="81"/>
    </row>
    <row r="35" spans="3:9" x14ac:dyDescent="0.4">
      <c r="D35" s="93"/>
      <c r="E35" s="90"/>
      <c r="G35" s="35"/>
      <c r="H35" s="94"/>
      <c r="I35" s="81"/>
    </row>
    <row r="36" spans="3:9" x14ac:dyDescent="0.4">
      <c r="E36" s="90"/>
      <c r="G36" s="35"/>
      <c r="H36" s="81"/>
      <c r="I36" s="81"/>
    </row>
    <row r="37" spans="3:9" x14ac:dyDescent="0.4">
      <c r="E37" s="90"/>
      <c r="G37" s="35"/>
      <c r="H37" s="81"/>
      <c r="I37" s="81"/>
    </row>
    <row r="38" spans="3:9" x14ac:dyDescent="0.4">
      <c r="E38" s="95"/>
      <c r="G38" s="35"/>
      <c r="H38" s="81"/>
      <c r="I38" s="81"/>
    </row>
    <row r="39" spans="3:9" x14ac:dyDescent="0.4">
      <c r="C39" s="33"/>
      <c r="D39" s="36"/>
      <c r="E39" s="96"/>
      <c r="G39" s="35"/>
      <c r="H39" s="81"/>
      <c r="I39" s="81"/>
    </row>
    <row r="40" spans="3:9" x14ac:dyDescent="0.4">
      <c r="C40" s="33"/>
      <c r="D40" s="36"/>
      <c r="E40" s="96"/>
      <c r="G40" s="35"/>
      <c r="H40" s="35"/>
      <c r="I40" s="97"/>
    </row>
    <row r="41" spans="3:9" x14ac:dyDescent="0.4">
      <c r="G41" s="35"/>
      <c r="H41" s="54"/>
      <c r="I41" s="81"/>
    </row>
    <row r="42" spans="3:9" x14ac:dyDescent="0.4">
      <c r="E42" s="98"/>
      <c r="I42" s="99"/>
    </row>
    <row r="43" spans="3:9" x14ac:dyDescent="0.4">
      <c r="E43" s="98"/>
    </row>
  </sheetData>
  <mergeCells count="1">
    <mergeCell ref="C1:E1"/>
  </mergeCells>
  <hyperlinks>
    <hyperlink ref="C24" r:id="rId1"/>
  </hyperlinks>
  <pageMargins left="0.7" right="0.7" top="0.75" bottom="0.75" header="0.3" footer="0.3"/>
  <pageSetup paperSize="9" scale="4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Individual</vt:lpstr>
      <vt:lpstr>Family Floater 1+1</vt:lpstr>
      <vt:lpstr>Zone and Modal </vt:lpstr>
      <vt:lpstr>Customer Level Options</vt:lpstr>
      <vt:lpstr>Illustration 1 - Inbuilt Co-pay</vt:lpstr>
      <vt:lpstr>Illustration 2 - Co-pay option</vt:lpstr>
      <vt:lpstr>Illustration 3 - MultiYr</vt:lpstr>
      <vt:lpstr>Illustration 4 - Z2</vt:lpstr>
      <vt:lpstr>'Customer Level Options'!Print_Area</vt:lpstr>
      <vt:lpstr>'Family Floater 1+1'!Print_Area</vt:lpstr>
      <vt:lpstr>'Illustration 1 - Inbuilt Co-pay'!Print_Area</vt:lpstr>
      <vt:lpstr>'Illustration 2 - Co-pay option'!Print_Area</vt:lpstr>
      <vt:lpstr>'Illustration 3 - MultiYr'!Print_Area</vt:lpstr>
      <vt:lpstr>'Illustration 4 - Z2'!Print_Area</vt:lpstr>
      <vt:lpstr>Individual!Print_Area</vt:lpstr>
      <vt:lpstr>'Zone and Modal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Bhavana Sharma Deepak Sharma</dc:creator>
  <cp:lastModifiedBy>Bhavana Sharma Deepak Sharma</cp:lastModifiedBy>
  <dcterms:created xsi:type="dcterms:W3CDTF">2024-09-26T09:27:29Z</dcterms:created>
  <dcterms:modified xsi:type="dcterms:W3CDTF">2024-09-26T13:55:26Z</dcterms:modified>
</cp:coreProperties>
</file>